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8490"/>
  </bookViews>
  <sheets>
    <sheet name="расходы по ВР" sheetId="1" r:id="rId1"/>
    <sheet name="1" sheetId="3" r:id="rId2"/>
  </sheets>
  <definedNames>
    <definedName name="_xlnm._FilterDatabase" localSheetId="0" hidden="1">'расходы по ВР'!$A$9:$K$148</definedName>
  </definedNames>
  <calcPr calcId="125725"/>
</workbook>
</file>

<file path=xl/calcChain.xml><?xml version="1.0" encoding="utf-8"?>
<calcChain xmlns="http://schemas.openxmlformats.org/spreadsheetml/2006/main">
  <c r="I78" i="1"/>
  <c r="I79"/>
  <c r="I45"/>
  <c r="I43"/>
  <c r="I70"/>
  <c r="I76"/>
  <c r="I74"/>
  <c r="I73" s="1"/>
  <c r="I141"/>
  <c r="I20"/>
  <c r="I33"/>
  <c r="I100"/>
  <c r="I140"/>
  <c r="I139" s="1"/>
  <c r="I87"/>
  <c r="I95"/>
  <c r="I83"/>
  <c r="I85"/>
  <c r="I91"/>
  <c r="I93"/>
  <c r="I82" s="1"/>
  <c r="I81" s="1"/>
  <c r="I97"/>
  <c r="I67"/>
  <c r="I66"/>
  <c r="I18"/>
  <c r="I51"/>
  <c r="I39"/>
  <c r="I26"/>
  <c r="I25" s="1"/>
  <c r="I41"/>
  <c r="I38" s="1"/>
  <c r="I55"/>
  <c r="I49"/>
  <c r="I57"/>
  <c r="I30"/>
  <c r="I36"/>
  <c r="I35" s="1"/>
  <c r="I117"/>
  <c r="I111"/>
  <c r="I113"/>
  <c r="I115"/>
  <c r="I128"/>
  <c r="I146"/>
  <c r="I145" s="1"/>
  <c r="I144" s="1"/>
  <c r="I137"/>
  <c r="I135"/>
  <c r="I132"/>
  <c r="I131" s="1"/>
  <c r="I130" s="1"/>
  <c r="I126"/>
  <c r="I124"/>
  <c r="I121"/>
  <c r="I120" s="1"/>
  <c r="I119" s="1"/>
  <c r="I108"/>
  <c r="I107"/>
  <c r="I104"/>
  <c r="I103" s="1"/>
  <c r="I102" s="1"/>
  <c r="I89"/>
  <c r="I63"/>
  <c r="I61"/>
  <c r="I60" s="1"/>
  <c r="I59" s="1"/>
  <c r="I16"/>
  <c r="I13"/>
  <c r="I12" s="1"/>
  <c r="I11" s="1"/>
  <c r="I10" s="1"/>
  <c r="I110"/>
  <c r="I106" s="1"/>
  <c r="I134"/>
  <c r="I15"/>
  <c r="I24" l="1"/>
  <c r="I69"/>
  <c r="I65" s="1"/>
  <c r="I23" l="1"/>
  <c r="I148" s="1"/>
</calcChain>
</file>

<file path=xl/sharedStrings.xml><?xml version="1.0" encoding="utf-8"?>
<sst xmlns="http://schemas.openxmlformats.org/spreadsheetml/2006/main" count="508" uniqueCount="288">
  <si>
    <t>Номер</t>
  </si>
  <si>
    <t>Наименование</t>
  </si>
  <si>
    <t>Код целевой статьи</t>
  </si>
  <si>
    <t>I.</t>
  </si>
  <si>
    <t>МУНИЦИПАЛЬНЫЙ СОВЕТ МУНИЦИПАЛЬНОГО ОБРАЗОВАНИЯ ГОРОД ПЕТЕРГОФ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</si>
  <si>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</si>
  <si>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</si>
  <si>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</si>
  <si>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</si>
  <si>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</si>
  <si>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</si>
  <si>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</si>
  <si>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</si>
  <si>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</si>
  <si>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</si>
  <si>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</si>
  <si>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</si>
  <si>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</si>
  <si>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</si>
  <si>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</si>
  <si>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</si>
  <si>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II.</t>
  </si>
  <si>
    <t xml:space="preserve">МЕСТНАЯ АДМИНИСТРАЦИЯ МУНИЦИПАЛЬНОГО ОБРАЗОВАНИЯ ГОРОД ПЕТЕРГОФ </t>
  </si>
  <si>
    <t>0104</t>
  </si>
  <si>
    <t>1.1.2.</t>
  </si>
  <si>
    <t>Резервные фонды</t>
  </si>
  <si>
    <t>0111</t>
  </si>
  <si>
    <t>1.3.3.</t>
  </si>
  <si>
    <t>1.3.3.1.</t>
  </si>
  <si>
    <t>2.</t>
  </si>
  <si>
    <t>НАЦИОНАЛЬНАЯ БЕЗОПАСНОСТЬ И ПРАВООХРАНИТЕЛЬНАЯ ДЕЯТЕЛЬНОСТЬ</t>
  </si>
  <si>
    <t>0300</t>
  </si>
  <si>
    <t>2.1.</t>
  </si>
  <si>
    <t>0309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</si>
  <si>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</si>
  <si>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</si>
  <si>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</si>
  <si>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</si>
  <si>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</si>
  <si>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</si>
  <si>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</si>
  <si>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</si>
  <si>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</si>
  <si>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3.2.1.</t>
  </si>
  <si>
    <t>3.2.1.1.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</si>
  <si>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</si>
  <si>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</si>
  <si>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</si>
  <si>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</si>
  <si>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</si>
  <si>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</si>
  <si>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</si>
  <si>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</si>
  <si>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</si>
  <si>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</si>
  <si>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</si>
  <si>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</si>
  <si>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</si>
  <si>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Молодежная политика и оздоровление детей</t>
  </si>
  <si>
    <t>0707</t>
  </si>
  <si>
    <t>6.1.1.</t>
  </si>
  <si>
    <t>6.1.1.1.</t>
  </si>
  <si>
    <t>7.</t>
  </si>
  <si>
    <t xml:space="preserve">КУЛЬТУРА,  КИНЕМАТОГРАФИЯ 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</si>
  <si>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</si>
  <si>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</si>
  <si>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</si>
  <si>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</si>
  <si>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</si>
  <si>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</si>
  <si>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</si>
  <si>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</si>
  <si>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7.1.3.</t>
  </si>
  <si>
    <t>7.1.3.1.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</si>
  <si>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</si>
  <si>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</si>
  <si>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</si>
  <si>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</si>
  <si>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</si>
  <si>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</si>
  <si>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</si>
  <si>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</si>
  <si>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</si>
  <si>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</si>
  <si>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 xml:space="preserve">Массовый спорт </t>
  </si>
  <si>
    <t>1102</t>
  </si>
  <si>
    <t>9.1.1.</t>
  </si>
  <si>
    <t>9.1.1.1.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</si>
  <si>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</si>
  <si>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</si>
  <si>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</si>
  <si>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</si>
  <si>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</si>
  <si>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10.1.1.</t>
  </si>
  <si>
    <t>РАСХОДЫ ВСЕГО:</t>
  </si>
  <si>
    <t>ЖИЛИЩНО-КОММУНАЛЬНОЕ ХОЗЯЙСТВО</t>
  </si>
  <si>
    <t>4.1.</t>
  </si>
  <si>
    <t>Социальное обеспечение населения</t>
  </si>
  <si>
    <t>0500</t>
  </si>
  <si>
    <t>4.</t>
  </si>
  <si>
    <t>Благоустройство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</si>
  <si>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</t>
  </si>
  <si>
    <t>4.1.3.</t>
  </si>
  <si>
    <t>4.1.4.</t>
  </si>
  <si>
    <t>4.1.4.1.</t>
  </si>
  <si>
    <t>8.2.</t>
  </si>
  <si>
    <t>8.2.1.</t>
  </si>
  <si>
    <t>8.2.1.1.</t>
  </si>
  <si>
    <t>8.2.2.</t>
  </si>
  <si>
    <t>8.2.2.1.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</si>
  <si>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</si>
  <si>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</si>
  <si>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</si>
  <si>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1.1.2.1.</t>
  </si>
  <si>
    <t>Код</t>
  </si>
  <si>
    <t>1.1.1.2.</t>
  </si>
  <si>
    <t>Резервный фонд местной администрации</t>
  </si>
  <si>
    <t>0409</t>
  </si>
  <si>
    <t>7.1.1.2.</t>
  </si>
  <si>
    <t>10.1.1.2.</t>
  </si>
  <si>
    <t xml:space="preserve"> </t>
  </si>
  <si>
    <t>Код разде-ла, под-раздела</t>
  </si>
  <si>
    <t>Ведомственная структура расходов  местного бюджета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</si>
  <si>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</si>
  <si>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</si>
  <si>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</si>
  <si>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</si>
  <si>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Сумма, тыс. руб.</t>
  </si>
  <si>
    <t>6.2.1.</t>
  </si>
  <si>
    <t>6.2.1.1.</t>
  </si>
  <si>
    <t>6.2.2.</t>
  </si>
  <si>
    <t>6.2.2.1.</t>
  </si>
  <si>
    <t>6.2.3.</t>
  </si>
  <si>
    <t>6.2.3.1.</t>
  </si>
  <si>
    <t>7.1.4.</t>
  </si>
  <si>
    <t>7.1.4.1.</t>
  </si>
  <si>
    <t>2.1.1.1.</t>
  </si>
  <si>
    <t>1.1.1.3.</t>
  </si>
  <si>
    <t>2.1.2.1.</t>
  </si>
  <si>
    <t>Иные бюджетные ассигнования</t>
  </si>
  <si>
    <t>72,0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</si>
  <si>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</si>
  <si>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</si>
  <si>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</si>
  <si>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</si>
  <si>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 xml:space="preserve">Социальное обеспечение и иные выплаты населению
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</si>
  <si>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</si>
  <si>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</si>
  <si>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</si>
  <si>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Оплата членских взносов в Совет муниципальных образований Санкт-Петербурга</t>
  </si>
  <si>
    <t>Дорожное хозяйство (дорожные фонды)</t>
  </si>
  <si>
    <t>4.1.5.</t>
  </si>
  <si>
    <t>4.1.5.1.</t>
  </si>
  <si>
    <t>4.1.6.</t>
  </si>
  <si>
    <t>4.1.6.1.</t>
  </si>
  <si>
    <t>4.1.7.</t>
  </si>
  <si>
    <t>4.1.7.1.</t>
  </si>
  <si>
    <t>4.1.8.</t>
  </si>
  <si>
    <t>4.1.8.1.</t>
  </si>
  <si>
    <t>Содержание Главы муниципального образования, исполняющего полномочия Председателя Муниципального Совета</t>
  </si>
  <si>
    <t>1.3.</t>
  </si>
  <si>
    <t>1.3.4.</t>
  </si>
  <si>
    <t>1.3.4.1.</t>
  </si>
  <si>
    <t>1.3.5.</t>
  </si>
  <si>
    <t>1.3.8.</t>
  </si>
  <si>
    <t>4.1.3.1.</t>
  </si>
  <si>
    <t>1.3.8.1.</t>
  </si>
  <si>
    <t>Финансовое обеспечение деятельности муниципального казенного учреждения муниципального образования город Петергоф"Творческое объединение "Школа Канторум"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</si>
  <si>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</si>
  <si>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</si>
  <si>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4.1.1.</t>
  </si>
  <si>
    <t>4.1.1.1.</t>
  </si>
  <si>
    <t>1.1.2.2.</t>
  </si>
  <si>
    <t>1.3.2.</t>
  </si>
  <si>
    <t>1.3.2.1.</t>
  </si>
  <si>
    <t>1.3.6.</t>
  </si>
  <si>
    <t>6.2.4.</t>
  </si>
  <si>
    <t>6.2.4.1.</t>
  </si>
  <si>
    <t>9.1.1.2.</t>
  </si>
  <si>
    <t>0020000010</t>
  </si>
  <si>
    <t>0020000020</t>
  </si>
  <si>
    <t>0020000030</t>
  </si>
  <si>
    <t>0700000060</t>
  </si>
  <si>
    <t>0920000440</t>
  </si>
  <si>
    <t>0920000073</t>
  </si>
  <si>
    <t>0920000520</t>
  </si>
  <si>
    <t>7950000510</t>
  </si>
  <si>
    <t>7950000490</t>
  </si>
  <si>
    <t>7950000080</t>
  </si>
  <si>
    <t>7950000090</t>
  </si>
  <si>
    <t>5100000100</t>
  </si>
  <si>
    <t>7950000110</t>
  </si>
  <si>
    <t>7950000131</t>
  </si>
  <si>
    <t>7950000132</t>
  </si>
  <si>
    <t>7950000140</t>
  </si>
  <si>
    <t>7950000151</t>
  </si>
  <si>
    <t>7950000133</t>
  </si>
  <si>
    <t>7950000164</t>
  </si>
  <si>
    <t>00200G0850</t>
  </si>
  <si>
    <t>09200G0100</t>
  </si>
  <si>
    <t>0930000461</t>
  </si>
  <si>
    <t>0920000071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</si>
  <si>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</si>
  <si>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</si>
  <si>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</si>
  <si>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</si>
  <si>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1.3.5.1.</t>
  </si>
  <si>
    <t>1.3.9.</t>
  </si>
  <si>
    <t>1.3.9.1.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</si>
  <si>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</si>
  <si>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</si>
  <si>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организации и осуществлению уборки и санитарной очистки территории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</si>
  <si>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</si>
  <si>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</si>
  <si>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</si>
  <si>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муниципального образования город Петергоф на 2017 год</t>
  </si>
  <si>
    <t>1.2.3.</t>
  </si>
  <si>
    <t>1.2.3.1.</t>
  </si>
  <si>
    <t>1.2.3.2.</t>
  </si>
  <si>
    <t>Содержание заместителя Председателя Муниципального Совета муниципального образования город Петергоф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</si>
  <si>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</si>
  <si>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r>
      <t xml:space="preserve">Код </t>
    </r>
    <r>
      <rPr>
        <b/>
        <sz val="8"/>
        <rFont val="Times New Roman"/>
        <family val="1"/>
        <charset val="204"/>
      </rPr>
      <t>ГРБС</t>
    </r>
  </si>
  <si>
    <t>7950000165</t>
  </si>
  <si>
    <t>0020000021</t>
  </si>
  <si>
    <t>0020000040</t>
  </si>
  <si>
    <t>План мероприятий по непрограммным расходам бюджета "Формирование архивных фондов органов местного самоуправления, муниципальных предприятий и учреждений"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</si>
  <si>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</si>
  <si>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План мероприятий по непрограммным расходам бюджета "Участие 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образования"</t>
  </si>
  <si>
    <t>Ведомственная целевая программа мероприятий, направленная на решение ВМЗ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</si>
  <si>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мероприятий, направленная на решение ВМЗ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</si>
  <si>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1.3.7.</t>
  </si>
  <si>
    <t>План мероприятий по непрограммным расходам бюджета "Участие в организации и финансировании временного трудоустройства несовершеннолетних граждан в возрасте от 14 до 18 лет в свободное от учебы время"</t>
  </si>
  <si>
    <t>Ведомственная целевая программа мероприятий, направленная на решение ВМЗ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</si>
  <si>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4.1.2.</t>
  </si>
  <si>
    <t>4.1.2.1.</t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</si>
  <si>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образования"</t>
  </si>
  <si>
    <t>Ведомственная целевая программа мероприятий, направленная на решение ВМЗ "Благоустройство территории муниципального образования, в.т.ч. текущий ремонт придомовых и дворовых территорий, включая проезды, въезды, пешеходные дорожки, организацию дополнительных парковочных мест"</t>
  </si>
  <si>
    <t>Ведомственная целевая программа мероприятий, направленная на решение ВМЗ "Установка, содержание и ремонт ограждений газонов; 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</si>
  <si>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Ведомственная целевая программа мероприятий, направленная на решение ВМЗ "Устройство и ремонт искусственных неровностей на проездах и въездах на придомовых территориях и дворовых территориях"</t>
  </si>
  <si>
    <t>Ведомственная целевая программа мероприятий, направленная на решение ВМЗ "Участие в пределах своей компетенции в обеспечении чистоты и порядка на территории муниципального образования;оборудование контейнерных площадок на дворовых территориях"</t>
  </si>
  <si>
    <t>Ведомственная целевая программа мероприятий, направленная на решение ВМЗ "Озеленение территорий зеленых насаждений общего пользования местного значения"</t>
  </si>
  <si>
    <t>4.1.8.2.</t>
  </si>
  <si>
    <t>4.1.9.</t>
  </si>
  <si>
    <t>4.1.9.1.</t>
  </si>
  <si>
    <t>Ведомственная целевая программа мероприятий, направленная на решение ВМЗ "Обустройство, содержание и уборка территорий детских и спортивных площадок; выполнение оформления к праздничным мероприятиям на территории муниципального образования"</t>
  </si>
  <si>
    <t>План мероприятий по непрограммным расходам бюджета "Участие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контролю"</t>
  </si>
  <si>
    <t>План мероприятий по непрограммным расходам бюджета "Организация дополнительного профессионального образования выборных должностных лиц местного самоуправления МО г.Петергоф,членов выборных органов местного самоуправления МО г.Петергоф,депутатов Муниципального Совета МО г.Петергоф, муниципальных служащих и работников муниципальных казенных учреждений МО г.Петергоф, организация подготовки кадров для муниципальной службы в порядке, предусмотренном законодательством РФ о муниципальной службе"</t>
  </si>
  <si>
    <t>Ведомственная целевая программа мероприятий, направленная на решение ВМЗ "Проведение работ по военно-патриотическому воспитанию граждан"</t>
  </si>
  <si>
    <t>Ведомственная целевая программа мероприятий, направленная на решение ВМЗ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</si>
  <si>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мероприятий, направленная на решение ВМЗ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</si>
  <si>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мероприятий, направленная на решение ВМЗ "Организация и проведение мероприятий по сохранению и развитию местных традиций и обрядов"</t>
  </si>
  <si>
    <t>1.1.3.</t>
  </si>
  <si>
    <t>1.1.3.1.</t>
  </si>
  <si>
    <t xml:space="preserve">Закупка товаров, работ и услуг для обеспечения государственных (муниципальных) нужд
</t>
  </si>
  <si>
    <t>3.2.2.</t>
  </si>
  <si>
    <t xml:space="preserve">Муниципальная программа мероприятий, направленных на решение ВМЗ по текущему ремонту и содержанию дорог, расположенных в пределах границ МО г.Петергоф, в соответствии с перечнем, утвержденным Правительством СПб </t>
  </si>
  <si>
    <t>3.2.2.1.</t>
  </si>
  <si>
    <t>3150000110</t>
  </si>
  <si>
    <t>Муниципальная программа мероприятий, направленных на решение ВМЗ по текущему ремонту и содержанию дорог, расположенных в пределах границ МО г.Петергоф, в соответствии с перечнем, утвержденным Правительством СПб за счет средств субсидии из бюджета СПб</t>
  </si>
  <si>
    <t>31500S1600</t>
  </si>
  <si>
    <t>3.2.1.2.</t>
  </si>
  <si>
    <t>0920000074</t>
  </si>
  <si>
    <t>План мероприятий по непрограммным расходам бюджета "Учреждение звания "Почетный житель муниципального образования город Петергоф"</t>
  </si>
  <si>
    <t>0920000075</t>
  </si>
  <si>
    <t>1.3.6.1.</t>
  </si>
  <si>
    <t>1.3.7.1</t>
  </si>
  <si>
    <t>1.3.8.3.</t>
  </si>
  <si>
    <t>1.3.10.</t>
  </si>
  <si>
    <t>1.3.10.1.</t>
  </si>
  <si>
    <t>План мероприятий по непрограммным расходам бюджета "Осуществление закупок товаров, работ и услуг для обеспечения муниципальных нужд"</t>
  </si>
  <si>
    <t>3.3.</t>
  </si>
  <si>
    <t>3.3.1.</t>
  </si>
  <si>
    <t>3.3.1.1.</t>
  </si>
  <si>
    <t>Другие вопросы в области национальной экономики</t>
  </si>
  <si>
    <t>0412</t>
  </si>
  <si>
    <t>3450000120</t>
  </si>
  <si>
    <t>План мероприятий по непрограммным расходам бюджета "Содействие развитию малого бизнеса на территории муниципального образования"</t>
  </si>
  <si>
    <t>Муниципальная программа мероприятий, направленных на решение ВМЗ по текущему ремонту и содержанию дорог, расположенных в пределах границ МО г.Петергоф, в соответствии с перечнем, утвержденным Правительством СПб за счет средств местного бюджета</t>
  </si>
  <si>
    <t>3.2.2.1.1.</t>
  </si>
  <si>
    <t>3.2.2.2.</t>
  </si>
  <si>
    <t>3.2.2.2.1.</t>
  </si>
  <si>
    <t>3150000000</t>
  </si>
  <si>
    <t xml:space="preserve">Защита населения и территории от чрезвычайных ситуаций природного и  техногенного характера, гражданская оборона </t>
  </si>
  <si>
    <t>Ведомственная целевая программа мероприятий, направленная на решение ВМЗ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</si>
  <si>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мероприятий, направленная на решение ВМЗ "Создание зон отдыха на территории муниципального образования"</t>
  </si>
  <si>
    <t>Ведомственная целевая программа мероприятий, направленная на решение ВМЗ "Участие в деятельности по профилактике правонарушений в Санкт-Петербурге в формах, установленных законодательством Санкт-Петербурга"</t>
  </si>
  <si>
    <t>Ведомственная целевая программа мероприятий, направленная на решение ВМЗ "Участие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</si>
  <si>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Приложение №2 к  решению МС МО г.Петергоф от  15.12.2016 № 91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</si>
</sst>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0" fontId="3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7" fillId="2" borderId="0" xfId="0" applyFont="1" applyFill="1" applyAlignment="1"/>
    <xf numFmtId="0" fontId="6" fillId="2" borderId="0" xfId="0" applyFont="1" applyFill="1" applyAlignment="1">
      <alignment horizontal="center" wrapText="1" shrinkToFit="1"/>
    </xf>
    <xf numFmtId="0" fontId="6" fillId="2" borderId="0" xfId="0" applyFont="1" applyFill="1" applyAlignment="1">
      <alignment horizontal="left" wrapText="1" shrinkToFit="1"/>
    </xf>
    <xf numFmtId="0" fontId="2" fillId="2" borderId="0" xfId="0" applyFont="1" applyFill="1" applyAlignment="1">
      <alignment horizontal="right"/>
    </xf>
    <xf numFmtId="0" fontId="6" fillId="2" borderId="0" xfId="0" applyFont="1" applyFill="1" applyAlignment="1">
      <alignment horizontal="right" wrapText="1" shrinkToFit="1"/>
    </xf>
    <xf numFmtId="0" fontId="9" fillId="2" borderId="1" xfId="0" applyFont="1" applyFill="1" applyBorder="1" applyAlignment="1">
      <alignment horizontal="right" vertical="justify"/>
    </xf>
    <xf numFmtId="0" fontId="9" fillId="2" borderId="1" xfId="0" applyFont="1" applyFill="1" applyBorder="1" applyAlignment="1">
      <alignment horizontal="right" vertical="justify" wrapText="1"/>
    </xf>
    <xf numFmtId="0" fontId="9" fillId="2" borderId="1" xfId="0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right"/>
    </xf>
    <xf numFmtId="49" fontId="11" fillId="2" borderId="1" xfId="0" applyNumberFormat="1" applyFont="1" applyFill="1" applyBorder="1" applyAlignment="1">
      <alignment horizontal="right"/>
    </xf>
    <xf numFmtId="164" fontId="11" fillId="2" borderId="1" xfId="0" applyNumberFormat="1" applyFont="1" applyFill="1" applyBorder="1" applyAlignment="1">
      <alignment horizontal="right"/>
    </xf>
    <xf numFmtId="0" fontId="11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right"/>
    </xf>
    <xf numFmtId="0" fontId="11" fillId="2" borderId="1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49" fontId="2" fillId="2" borderId="2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right" vertical="distributed"/>
    </xf>
    <xf numFmtId="0" fontId="3" fillId="2" borderId="0" xfId="0" applyFont="1" applyFill="1" applyAlignment="1">
      <alignment vertical="justify"/>
    </xf>
    <xf numFmtId="164" fontId="9" fillId="2" borderId="0" xfId="0" applyNumberFormat="1" applyFont="1" applyFill="1" applyAlignment="1">
      <alignment horizontal="left"/>
    </xf>
    <xf numFmtId="0" fontId="9" fillId="2" borderId="0" xfId="0" applyFont="1" applyFill="1" applyAlignment="1">
      <alignment horizontal="left"/>
    </xf>
    <xf numFmtId="14" fontId="3" fillId="2" borderId="1" xfId="0" applyNumberFormat="1" applyFont="1" applyFill="1" applyBorder="1" applyAlignment="1">
      <alignment horizontal="right"/>
    </xf>
    <xf numFmtId="0" fontId="5" fillId="2" borderId="4" xfId="0" applyFont="1" applyFill="1" applyBorder="1" applyAlignment="1">
      <alignment horizontal="left" vertical="distributed"/>
    </xf>
    <xf numFmtId="0" fontId="5" fillId="2" borderId="5" xfId="0" applyFont="1" applyFill="1" applyBorder="1" applyAlignment="1">
      <alignment horizontal="left" vertical="distributed"/>
    </xf>
    <xf numFmtId="0" fontId="5" fillId="2" borderId="6" xfId="0" applyFont="1" applyFill="1" applyBorder="1" applyAlignment="1">
      <alignment horizontal="left" vertical="distributed"/>
    </xf>
    <xf numFmtId="0" fontId="4" fillId="2" borderId="4" xfId="0" applyFont="1" applyFill="1" applyBorder="1" applyAlignment="1">
      <alignment horizontal="left" vertical="distributed" wrapText="1"/>
    </xf>
    <xf numFmtId="0" fontId="4" fillId="2" borderId="5" xfId="0" applyFont="1" applyFill="1" applyBorder="1" applyAlignment="1">
      <alignment horizontal="left" vertical="distributed" wrapText="1"/>
    </xf>
    <xf numFmtId="0" fontId="4" fillId="2" borderId="6" xfId="0" applyFont="1" applyFill="1" applyBorder="1" applyAlignment="1">
      <alignment horizontal="left" vertical="distributed" wrapText="1"/>
    </xf>
    <xf numFmtId="0" fontId="2" fillId="2" borderId="0" xfId="0" applyFont="1" applyFill="1" applyAlignment="1">
      <alignment horizontal="left"/>
    </xf>
    <xf numFmtId="0" fontId="4" fillId="2" borderId="4" xfId="0" applyFont="1" applyFill="1" applyBorder="1" applyAlignment="1">
      <alignment horizontal="left" vertical="justify" wrapText="1"/>
    </xf>
    <xf numFmtId="0" fontId="4" fillId="2" borderId="5" xfId="0" applyFont="1" applyFill="1" applyBorder="1" applyAlignment="1">
      <alignment horizontal="left" vertical="justify"/>
    </xf>
    <xf numFmtId="0" fontId="4" fillId="2" borderId="6" xfId="0" applyFont="1" applyFill="1" applyBorder="1" applyAlignment="1">
      <alignment horizontal="left" vertical="justify"/>
    </xf>
    <xf numFmtId="0" fontId="12" fillId="2" borderId="1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 vertical="distributed"/>
    </xf>
    <xf numFmtId="0" fontId="4" fillId="2" borderId="6" xfId="0" applyFont="1" applyFill="1" applyBorder="1" applyAlignment="1">
      <alignment horizontal="left" vertical="distributed"/>
    </xf>
    <xf numFmtId="0" fontId="8" fillId="2" borderId="4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vertical="justify"/>
    </xf>
    <xf numFmtId="0" fontId="5" fillId="2" borderId="5" xfId="0" applyFont="1" applyFill="1" applyBorder="1" applyAlignment="1">
      <alignment horizontal="left" vertical="justify"/>
    </xf>
    <xf numFmtId="0" fontId="5" fillId="2" borderId="6" xfId="0" applyFont="1" applyFill="1" applyBorder="1" applyAlignment="1">
      <alignment horizontal="left" vertical="justify"/>
    </xf>
    <xf numFmtId="0" fontId="5" fillId="2" borderId="1" xfId="0" applyFont="1" applyFill="1" applyBorder="1" applyAlignment="1">
      <alignment horizontal="left" vertical="distributed"/>
    </xf>
    <xf numFmtId="0" fontId="12" fillId="2" borderId="4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vertical="distributed"/>
    </xf>
    <xf numFmtId="0" fontId="12" fillId="2" borderId="4" xfId="0" applyFont="1" applyFill="1" applyBorder="1" applyAlignment="1">
      <alignment horizontal="left" vertical="justify"/>
    </xf>
    <xf numFmtId="0" fontId="12" fillId="2" borderId="5" xfId="0" applyFont="1" applyFill="1" applyBorder="1" applyAlignment="1">
      <alignment horizontal="left" vertical="justify"/>
    </xf>
    <xf numFmtId="0" fontId="12" fillId="2" borderId="6" xfId="0" applyFont="1" applyFill="1" applyBorder="1" applyAlignment="1">
      <alignment horizontal="left" vertical="justify"/>
    </xf>
    <xf numFmtId="0" fontId="2" fillId="2" borderId="0" xfId="0" applyFont="1" applyFill="1" applyAlignment="1">
      <alignment horizontal="left" wrapText="1" shrinkToFit="1"/>
    </xf>
    <xf numFmtId="0" fontId="9" fillId="2" borderId="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left" vertical="distributed"/>
    </xf>
    <xf numFmtId="0" fontId="8" fillId="2" borderId="5" xfId="0" applyFont="1" applyFill="1" applyBorder="1" applyAlignment="1">
      <alignment horizontal="left" vertical="distributed"/>
    </xf>
    <xf numFmtId="0" fontId="8" fillId="2" borderId="6" xfId="0" applyFont="1" applyFill="1" applyBorder="1" applyAlignment="1">
      <alignment horizontal="left" vertical="distributed"/>
    </xf>
    <xf numFmtId="0" fontId="12" fillId="2" borderId="4" xfId="0" applyFont="1" applyFill="1" applyBorder="1" applyAlignment="1">
      <alignment horizontal="left" wrapText="1" shrinkToFit="1"/>
    </xf>
    <xf numFmtId="0" fontId="12" fillId="2" borderId="5" xfId="0" applyFont="1" applyFill="1" applyBorder="1" applyAlignment="1">
      <alignment horizontal="left" wrapText="1" shrinkToFit="1"/>
    </xf>
    <xf numFmtId="0" fontId="12" fillId="2" borderId="6" xfId="0" applyFont="1" applyFill="1" applyBorder="1" applyAlignment="1">
      <alignment horizontal="left" wrapText="1" shrinkToFit="1"/>
    </xf>
    <xf numFmtId="0" fontId="5" fillId="2" borderId="4" xfId="0" applyFont="1" applyFill="1" applyBorder="1" applyAlignment="1">
      <alignment horizontal="left" vertical="distributed" wrapText="1"/>
    </xf>
    <xf numFmtId="0" fontId="3" fillId="2" borderId="5" xfId="0" applyFont="1" applyFill="1" applyBorder="1" applyAlignment="1">
      <alignment horizontal="left" vertical="distributed" wrapText="1"/>
    </xf>
    <xf numFmtId="0" fontId="3" fillId="2" borderId="6" xfId="0" applyFont="1" applyFill="1" applyBorder="1" applyAlignment="1">
      <alignment horizontal="left" vertical="distributed" wrapText="1"/>
    </xf>
    <xf numFmtId="0" fontId="12" fillId="2" borderId="4" xfId="0" applyFont="1" applyFill="1" applyBorder="1" applyAlignment="1">
      <alignment horizontal="left" vertical="distributed" wrapText="1"/>
    </xf>
    <xf numFmtId="0" fontId="12" fillId="2" borderId="5" xfId="0" applyFont="1" applyFill="1" applyBorder="1" applyAlignment="1">
      <alignment horizontal="left" vertical="distributed" wrapText="1"/>
    </xf>
    <xf numFmtId="0" fontId="12" fillId="2" borderId="6" xfId="0" applyFont="1" applyFill="1" applyBorder="1" applyAlignment="1">
      <alignment horizontal="left" vertical="distributed" wrapText="1"/>
    </xf>
    <xf numFmtId="0" fontId="12" fillId="2" borderId="4" xfId="0" applyFont="1" applyFill="1" applyBorder="1" applyAlignment="1">
      <alignment horizontal="left" vertical="distributed"/>
    </xf>
    <xf numFmtId="0" fontId="12" fillId="2" borderId="5" xfId="0" applyFont="1" applyFill="1" applyBorder="1" applyAlignment="1">
      <alignment horizontal="left" vertical="distributed"/>
    </xf>
    <xf numFmtId="0" fontId="12" fillId="2" borderId="6" xfId="0" applyFont="1" applyFill="1" applyBorder="1" applyAlignment="1">
      <alignment horizontal="left" vertical="distributed"/>
    </xf>
    <xf numFmtId="0" fontId="8" fillId="2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vertical="distributed" wrapText="1"/>
    </xf>
    <xf numFmtId="0" fontId="2" fillId="2" borderId="6" xfId="0" applyFont="1" applyFill="1" applyBorder="1" applyAlignment="1">
      <alignment horizontal="left" vertical="distributed" wrapText="1"/>
    </xf>
    <xf numFmtId="0" fontId="5" fillId="2" borderId="4" xfId="0" applyFont="1" applyFill="1" applyBorder="1" applyAlignment="1">
      <alignment horizontal="justify" vertical="justify" wrapText="1"/>
    </xf>
    <xf numFmtId="0" fontId="5" fillId="2" borderId="5" xfId="0" applyFont="1" applyFill="1" applyBorder="1" applyAlignment="1">
      <alignment horizontal="justify" vertical="justify" wrapText="1"/>
    </xf>
    <xf numFmtId="0" fontId="5" fillId="2" borderId="6" xfId="0" applyFont="1" applyFill="1" applyBorder="1" applyAlignment="1">
      <alignment horizontal="justify" vertical="justify" wrapText="1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/>
    <xf numFmtId="0" fontId="12" fillId="2" borderId="1" xfId="0" applyFont="1" applyFill="1" applyBorder="1" applyAlignment="1">
      <alignment horizontal="left" vertical="distributed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8" fillId="2" borderId="0" xfId="0" applyFont="1" applyFill="1" applyAlignment="1">
      <alignment horizontal="center" wrapText="1" shrinkToFit="1"/>
    </xf>
    <xf numFmtId="0" fontId="2" fillId="2" borderId="0" xfId="0" applyFont="1" applyFill="1" applyAlignment="1">
      <alignment horizontal="right" vertical="justify"/>
    </xf>
    <xf numFmtId="0" fontId="6" fillId="2" borderId="0" xfId="0" applyFont="1" applyFill="1" applyAlignment="1">
      <alignment horizontal="center" wrapText="1" shrinkToFit="1"/>
    </xf>
    <xf numFmtId="164" fontId="9" fillId="2" borderId="3" xfId="0" applyNumberFormat="1" applyFont="1" applyFill="1" applyBorder="1" applyAlignment="1">
      <alignment horizontal="right" vertical="justify" wrapText="1" shrinkToFit="1"/>
    </xf>
    <xf numFmtId="0" fontId="2" fillId="2" borderId="2" xfId="0" applyFont="1" applyFill="1" applyBorder="1" applyAlignment="1">
      <alignment horizontal="right" vertical="justify"/>
    </xf>
    <xf numFmtId="0" fontId="9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/>
    <xf numFmtId="0" fontId="9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right" vertical="justify"/>
    </xf>
    <xf numFmtId="0" fontId="9" fillId="2" borderId="5" xfId="0" applyFont="1" applyFill="1" applyBorder="1" applyAlignment="1">
      <alignment horizontal="right" vertical="justify"/>
    </xf>
    <xf numFmtId="0" fontId="9" fillId="2" borderId="6" xfId="0" applyFont="1" applyFill="1" applyBorder="1" applyAlignment="1">
      <alignment horizontal="right" vertical="justify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distributed" wrapText="1"/>
    </xf>
    <xf numFmtId="0" fontId="5" fillId="2" borderId="6" xfId="0" applyFont="1" applyFill="1" applyBorder="1" applyAlignment="1">
      <alignment horizontal="left" vertical="distributed" wrapText="1"/>
    </xf>
    <xf numFmtId="0" fontId="5" fillId="2" borderId="4" xfId="0" applyFont="1" applyFill="1" applyBorder="1" applyAlignment="1">
      <alignment horizontal="left" vertical="justify" wrapText="1"/>
    </xf>
    <xf numFmtId="0" fontId="3" fillId="2" borderId="5" xfId="0" applyFont="1" applyFill="1" applyBorder="1" applyAlignment="1">
      <alignment horizontal="left" vertical="justify"/>
    </xf>
    <xf numFmtId="0" fontId="3" fillId="2" borderId="6" xfId="0" applyFont="1" applyFill="1" applyBorder="1" applyAlignment="1">
      <alignment horizontal="left" vertical="justify"/>
    </xf>
    <xf numFmtId="0" fontId="5" fillId="2" borderId="4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vertical="distributed"/>
    </xf>
    <xf numFmtId="0" fontId="3" fillId="2" borderId="6" xfId="0" applyFont="1" applyFill="1" applyBorder="1" applyAlignment="1">
      <alignment horizontal="left" vertical="distributed"/>
    </xf>
    <xf numFmtId="0" fontId="4" fillId="2" borderId="4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vertical="distributed"/>
    </xf>
    <xf numFmtId="0" fontId="9" fillId="2" borderId="6" xfId="0" applyFont="1" applyFill="1" applyBorder="1" applyAlignment="1">
      <alignment horizontal="left" vertical="distributed"/>
    </xf>
    <xf numFmtId="0" fontId="12" fillId="2" borderId="4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49" fontId="12" fillId="2" borderId="1" xfId="0" applyNumberFormat="1" applyFont="1" applyFill="1" applyBorder="1" applyAlignment="1">
      <alignment horizontal="left" vertical="distributed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"/>
  <sheetViews>
    <sheetView tabSelected="1" topLeftCell="A2" zoomScaleNormal="100" workbookViewId="0">
      <selection activeCell="M9" sqref="M9"/>
    </sheetView>
  </sheetViews>
  <sheetFormatPr defaultColWidth="9.140625" defaultRowHeight="15"/>
  <cols>
    <col min="1" max="1" width="8.42578125" style="11" customWidth="1"/>
    <col min="2" max="3" width="9.140625" style="12"/>
    <col min="4" max="4" width="31.85546875" style="12" customWidth="1"/>
    <col min="5" max="5" width="6.140625" style="16" customWidth="1"/>
    <col min="6" max="6" width="6.28515625" style="16" customWidth="1"/>
    <col min="7" max="7" width="12.85546875" style="16" customWidth="1"/>
    <col min="8" max="8" width="4.7109375" style="16" customWidth="1"/>
    <col min="9" max="9" width="10" style="11" customWidth="1"/>
    <col min="10" max="10" width="9.140625" style="11"/>
    <col min="11" max="11" width="8.85546875" style="11" customWidth="1"/>
    <col min="12" max="16384" width="9.140625" style="11"/>
  </cols>
  <sheetData>
    <row r="1" spans="1:9" hidden="1">
      <c r="E1" s="95" t="s">
        <v>120</v>
      </c>
      <c r="F1" s="95"/>
      <c r="G1" s="95"/>
      <c r="H1" s="95"/>
    </row>
    <row r="2" spans="1:9" ht="2.25" customHeight="1">
      <c r="C2" s="95" t="s">
        <v>120</v>
      </c>
      <c r="D2" s="96"/>
      <c r="E2" s="96"/>
      <c r="F2" s="96"/>
      <c r="G2" s="96"/>
      <c r="H2" s="96"/>
    </row>
    <row r="3" spans="1:9" ht="15.75" customHeight="1">
      <c r="A3" s="11" t="s">
        <v>120</v>
      </c>
      <c r="C3" s="101" t="s">
        <v>287</v>
      </c>
      <c r="D3" s="101"/>
      <c r="E3" s="101"/>
      <c r="F3" s="101"/>
      <c r="G3" s="101"/>
      <c r="H3" s="101"/>
      <c r="I3" s="101"/>
    </row>
    <row r="4" spans="1:9" ht="19.5" customHeight="1">
      <c r="A4" s="102" t="s">
        <v>122</v>
      </c>
      <c r="B4" s="102"/>
      <c r="C4" s="102"/>
      <c r="D4" s="102"/>
      <c r="E4" s="102"/>
      <c r="F4" s="102"/>
      <c r="G4" s="102"/>
      <c r="H4" s="102"/>
      <c r="I4" s="13"/>
    </row>
    <row r="5" spans="1:9" ht="18.75" customHeight="1">
      <c r="A5" s="102" t="s">
        <v>215</v>
      </c>
      <c r="B5" s="96"/>
      <c r="C5" s="96"/>
      <c r="D5" s="96"/>
      <c r="E5" s="96"/>
      <c r="F5" s="96"/>
      <c r="G5" s="96"/>
      <c r="H5" s="96"/>
      <c r="I5" s="13"/>
    </row>
    <row r="6" spans="1:9" ht="8.25" customHeight="1">
      <c r="A6" s="14"/>
      <c r="B6" s="15"/>
      <c r="C6" s="15"/>
      <c r="D6" s="100" t="s">
        <v>120</v>
      </c>
      <c r="E6" s="100"/>
      <c r="F6" s="100"/>
      <c r="G6" s="100"/>
    </row>
    <row r="7" spans="1:9" ht="17.45" hidden="1" customHeight="1">
      <c r="A7" s="14"/>
      <c r="B7" s="15"/>
      <c r="C7" s="15"/>
      <c r="D7" s="15"/>
      <c r="E7" s="17"/>
      <c r="F7" s="17"/>
      <c r="G7" s="17"/>
    </row>
    <row r="8" spans="1:9" ht="15" customHeight="1">
      <c r="A8" s="105" t="s">
        <v>0</v>
      </c>
      <c r="B8" s="107" t="s">
        <v>1</v>
      </c>
      <c r="C8" s="108"/>
      <c r="D8" s="109"/>
      <c r="E8" s="113" t="s">
        <v>114</v>
      </c>
      <c r="F8" s="114"/>
      <c r="G8" s="114"/>
      <c r="H8" s="115"/>
      <c r="I8" s="103" t="s">
        <v>127</v>
      </c>
    </row>
    <row r="9" spans="1:9" ht="114.75" customHeight="1">
      <c r="A9" s="106"/>
      <c r="B9" s="110"/>
      <c r="C9" s="111"/>
      <c r="D9" s="112"/>
      <c r="E9" s="18" t="s">
        <v>221</v>
      </c>
      <c r="F9" s="18" t="s">
        <v>121</v>
      </c>
      <c r="G9" s="19" t="s">
        <v>2</v>
      </c>
      <c r="H9" s="18" t="s">
        <v>169</v>
      </c>
      <c r="I9" s="104"/>
    </row>
    <row r="10" spans="1:9" ht="51" customHeight="1">
      <c r="A10" s="20" t="s">
        <v>3</v>
      </c>
      <c r="B10" s="66" t="s">
        <v>4</v>
      </c>
      <c r="C10" s="66"/>
      <c r="D10" s="66"/>
      <c r="E10" s="20">
        <v>901</v>
      </c>
      <c r="F10" s="20"/>
      <c r="G10" s="20"/>
      <c r="H10" s="20"/>
      <c r="I10" s="21">
        <f>SUM(I11)</f>
        <v>4973</v>
      </c>
    </row>
    <row r="11" spans="1:9" ht="15.75" customHeight="1">
      <c r="A11" s="20" t="s">
        <v>5</v>
      </c>
      <c r="B11" s="66" t="s">
        <v>123</v>
      </c>
      <c r="C11" s="66"/>
      <c r="D11" s="66"/>
      <c r="E11" s="20">
        <v>901</v>
      </c>
      <c r="F11" s="22" t="s">
        <v>6</v>
      </c>
      <c r="G11" s="20"/>
      <c r="H11" s="20"/>
      <c r="I11" s="21">
        <f>SUM(I12+I15)</f>
        <v>4973</v>
      </c>
    </row>
    <row r="12" spans="1:9" s="26" customFormat="1" ht="51" customHeight="1">
      <c r="A12" s="23" t="s">
        <v>7</v>
      </c>
      <c r="B12" s="97" t="s">
        <v>8</v>
      </c>
      <c r="C12" s="97"/>
      <c r="D12" s="97"/>
      <c r="E12" s="23">
        <v>901</v>
      </c>
      <c r="F12" s="24" t="s">
        <v>9</v>
      </c>
      <c r="G12" s="23"/>
      <c r="H12" s="23"/>
      <c r="I12" s="25">
        <f>I13</f>
        <v>1257.2</v>
      </c>
    </row>
    <row r="13" spans="1:9" s="27" customFormat="1" ht="51" customHeight="1">
      <c r="A13" s="7" t="s">
        <v>10</v>
      </c>
      <c r="B13" s="43" t="s">
        <v>159</v>
      </c>
      <c r="C13" s="98"/>
      <c r="D13" s="99"/>
      <c r="E13" s="7">
        <v>901</v>
      </c>
      <c r="F13" s="5" t="s">
        <v>9</v>
      </c>
      <c r="G13" s="5" t="s">
        <v>179</v>
      </c>
      <c r="H13" s="7"/>
      <c r="I13" s="8">
        <f>SUM(I14:I14)</f>
        <v>1257.2</v>
      </c>
    </row>
    <row r="14" spans="1:9" s="27" customFormat="1" ht="78" customHeight="1">
      <c r="A14" s="3" t="s">
        <v>11</v>
      </c>
      <c r="B14" s="46" t="s">
        <v>142</v>
      </c>
      <c r="C14" s="54"/>
      <c r="D14" s="55"/>
      <c r="E14" s="7">
        <v>901</v>
      </c>
      <c r="F14" s="5" t="s">
        <v>9</v>
      </c>
      <c r="G14" s="5" t="s">
        <v>179</v>
      </c>
      <c r="H14" s="7">
        <v>100</v>
      </c>
      <c r="I14" s="8">
        <v>1257.2</v>
      </c>
    </row>
    <row r="15" spans="1:9" ht="64.5" customHeight="1">
      <c r="A15" s="20" t="s">
        <v>12</v>
      </c>
      <c r="B15" s="97" t="s">
        <v>13</v>
      </c>
      <c r="C15" s="97"/>
      <c r="D15" s="97"/>
      <c r="E15" s="20">
        <v>901</v>
      </c>
      <c r="F15" s="22" t="s">
        <v>14</v>
      </c>
      <c r="G15" s="3"/>
      <c r="H15" s="3"/>
      <c r="I15" s="21">
        <f>SUM(I16+I18+I20)</f>
        <v>3715.8</v>
      </c>
    </row>
    <row r="16" spans="1:9" s="27" customFormat="1" ht="49.5" customHeight="1">
      <c r="A16" s="7" t="s">
        <v>15</v>
      </c>
      <c r="B16" s="43" t="s">
        <v>219</v>
      </c>
      <c r="C16" s="44"/>
      <c r="D16" s="45"/>
      <c r="E16" s="7">
        <v>901</v>
      </c>
      <c r="F16" s="5" t="s">
        <v>14</v>
      </c>
      <c r="G16" s="5" t="s">
        <v>180</v>
      </c>
      <c r="H16" s="7"/>
      <c r="I16" s="8">
        <f>SUM(I17)</f>
        <v>1077.8</v>
      </c>
    </row>
    <row r="17" spans="1:9" ht="78" customHeight="1">
      <c r="A17" s="3" t="s">
        <v>16</v>
      </c>
      <c r="B17" s="46" t="s">
        <v>142</v>
      </c>
      <c r="C17" s="54"/>
      <c r="D17" s="55"/>
      <c r="E17" s="3">
        <v>901</v>
      </c>
      <c r="F17" s="4" t="s">
        <v>14</v>
      </c>
      <c r="G17" s="5" t="s">
        <v>180</v>
      </c>
      <c r="H17" s="3">
        <v>100</v>
      </c>
      <c r="I17" s="6">
        <v>1077.8</v>
      </c>
    </row>
    <row r="18" spans="1:9" ht="64.5" customHeight="1">
      <c r="A18" s="7" t="s">
        <v>17</v>
      </c>
      <c r="B18" s="78" t="s">
        <v>220</v>
      </c>
      <c r="C18" s="119"/>
      <c r="D18" s="120"/>
      <c r="E18" s="7">
        <v>901</v>
      </c>
      <c r="F18" s="5" t="s">
        <v>14</v>
      </c>
      <c r="G18" s="5" t="s">
        <v>223</v>
      </c>
      <c r="H18" s="3"/>
      <c r="I18" s="6">
        <f>SUM(I19)</f>
        <v>249.6</v>
      </c>
    </row>
    <row r="19" spans="1:9" ht="78.75" customHeight="1">
      <c r="A19" s="3" t="s">
        <v>18</v>
      </c>
      <c r="B19" s="46" t="s">
        <v>142</v>
      </c>
      <c r="C19" s="54"/>
      <c r="D19" s="55"/>
      <c r="E19" s="7">
        <v>901</v>
      </c>
      <c r="F19" s="5" t="s">
        <v>14</v>
      </c>
      <c r="G19" s="5" t="s">
        <v>223</v>
      </c>
      <c r="H19" s="3">
        <v>100</v>
      </c>
      <c r="I19" s="6">
        <v>249.6</v>
      </c>
    </row>
    <row r="20" spans="1:9" s="27" customFormat="1" ht="47.25" customHeight="1">
      <c r="A20" s="7" t="s">
        <v>216</v>
      </c>
      <c r="B20" s="43" t="s">
        <v>147</v>
      </c>
      <c r="C20" s="44"/>
      <c r="D20" s="45"/>
      <c r="E20" s="7">
        <v>901</v>
      </c>
      <c r="F20" s="5" t="s">
        <v>14</v>
      </c>
      <c r="G20" s="5" t="s">
        <v>181</v>
      </c>
      <c r="H20" s="7"/>
      <c r="I20" s="8">
        <f>SUM(I21+I22)</f>
        <v>2388.4</v>
      </c>
    </row>
    <row r="21" spans="1:9" ht="78.75" customHeight="1">
      <c r="A21" s="3" t="s">
        <v>217</v>
      </c>
      <c r="B21" s="46" t="s">
        <v>142</v>
      </c>
      <c r="C21" s="54"/>
      <c r="D21" s="55"/>
      <c r="E21" s="3">
        <v>901</v>
      </c>
      <c r="F21" s="4" t="s">
        <v>14</v>
      </c>
      <c r="G21" s="5" t="s">
        <v>181</v>
      </c>
      <c r="H21" s="3">
        <v>100</v>
      </c>
      <c r="I21" s="6">
        <v>2335.6</v>
      </c>
    </row>
    <row r="22" spans="1:9" ht="31.5" customHeight="1">
      <c r="A22" s="3" t="s">
        <v>218</v>
      </c>
      <c r="B22" s="46" t="s">
        <v>253</v>
      </c>
      <c r="C22" s="47"/>
      <c r="D22" s="48"/>
      <c r="E22" s="3">
        <v>901</v>
      </c>
      <c r="F22" s="4" t="s">
        <v>14</v>
      </c>
      <c r="G22" s="5" t="s">
        <v>181</v>
      </c>
      <c r="H22" s="3">
        <v>200</v>
      </c>
      <c r="I22" s="6">
        <v>52.8</v>
      </c>
    </row>
    <row r="23" spans="1:9" s="28" customFormat="1" ht="46.5" customHeight="1">
      <c r="A23" s="20" t="s">
        <v>21</v>
      </c>
      <c r="B23" s="72" t="s">
        <v>22</v>
      </c>
      <c r="C23" s="73"/>
      <c r="D23" s="74"/>
      <c r="E23" s="20">
        <v>984</v>
      </c>
      <c r="F23" s="22"/>
      <c r="G23" s="22"/>
      <c r="H23" s="20"/>
      <c r="I23" s="21">
        <f>SUM(I24+I59+I65+I81+I102+I106+I119+I130+I139+I144)</f>
        <v>322546.32</v>
      </c>
    </row>
    <row r="24" spans="1:9" s="28" customFormat="1" ht="18" customHeight="1">
      <c r="A24" s="20" t="s">
        <v>5</v>
      </c>
      <c r="B24" s="72" t="s">
        <v>123</v>
      </c>
      <c r="C24" s="73"/>
      <c r="D24" s="74"/>
      <c r="E24" s="20">
        <v>984</v>
      </c>
      <c r="F24" s="22" t="s">
        <v>6</v>
      </c>
      <c r="G24" s="22"/>
      <c r="H24" s="20"/>
      <c r="I24" s="21">
        <f>SUM(I25+I35+I38)</f>
        <v>36628.5</v>
      </c>
    </row>
    <row r="25" spans="1:9" s="27" customFormat="1" ht="82.5" customHeight="1">
      <c r="A25" s="23" t="s">
        <v>7</v>
      </c>
      <c r="B25" s="84" t="s">
        <v>112</v>
      </c>
      <c r="C25" s="85"/>
      <c r="D25" s="86"/>
      <c r="E25" s="23">
        <v>984</v>
      </c>
      <c r="F25" s="24" t="s">
        <v>23</v>
      </c>
      <c r="G25" s="7"/>
      <c r="H25" s="7"/>
      <c r="I25" s="25">
        <f>SUM(I26+I30+I33)</f>
        <v>29299</v>
      </c>
    </row>
    <row r="26" spans="1:9" s="27" customFormat="1" ht="48.75" customHeight="1">
      <c r="A26" s="2" t="s">
        <v>10</v>
      </c>
      <c r="B26" s="43" t="s">
        <v>148</v>
      </c>
      <c r="C26" s="44"/>
      <c r="D26" s="45"/>
      <c r="E26" s="7">
        <v>984</v>
      </c>
      <c r="F26" s="5" t="s">
        <v>23</v>
      </c>
      <c r="G26" s="5" t="s">
        <v>224</v>
      </c>
      <c r="H26" s="7"/>
      <c r="I26" s="8">
        <f>SUM(I27:I29)</f>
        <v>24466.9</v>
      </c>
    </row>
    <row r="27" spans="1:9" ht="81" customHeight="1">
      <c r="A27" s="2" t="s">
        <v>11</v>
      </c>
      <c r="B27" s="46" t="s">
        <v>142</v>
      </c>
      <c r="C27" s="54"/>
      <c r="D27" s="55"/>
      <c r="E27" s="3">
        <v>984</v>
      </c>
      <c r="F27" s="4" t="s">
        <v>23</v>
      </c>
      <c r="G27" s="5" t="s">
        <v>224</v>
      </c>
      <c r="H27" s="3">
        <v>100</v>
      </c>
      <c r="I27" s="6">
        <v>19652.900000000001</v>
      </c>
    </row>
    <row r="28" spans="1:9" ht="32.25" customHeight="1">
      <c r="A28" s="2" t="s">
        <v>115</v>
      </c>
      <c r="B28" s="46" t="s">
        <v>253</v>
      </c>
      <c r="C28" s="47"/>
      <c r="D28" s="48"/>
      <c r="E28" s="3">
        <v>984</v>
      </c>
      <c r="F28" s="4" t="s">
        <v>23</v>
      </c>
      <c r="G28" s="5" t="s">
        <v>224</v>
      </c>
      <c r="H28" s="3">
        <v>200</v>
      </c>
      <c r="I28" s="6">
        <v>4785.3</v>
      </c>
    </row>
    <row r="29" spans="1:9" ht="21" customHeight="1">
      <c r="A29" s="2" t="s">
        <v>137</v>
      </c>
      <c r="B29" s="116" t="s">
        <v>139</v>
      </c>
      <c r="C29" s="117"/>
      <c r="D29" s="118"/>
      <c r="E29" s="3">
        <v>984</v>
      </c>
      <c r="F29" s="4" t="s">
        <v>23</v>
      </c>
      <c r="G29" s="5" t="s">
        <v>224</v>
      </c>
      <c r="H29" s="3">
        <v>800</v>
      </c>
      <c r="I29" s="6">
        <v>28.7</v>
      </c>
    </row>
    <row r="30" spans="1:9" ht="66" customHeight="1">
      <c r="A30" s="2" t="s">
        <v>24</v>
      </c>
      <c r="B30" s="43" t="s">
        <v>209</v>
      </c>
      <c r="C30" s="44"/>
      <c r="D30" s="45"/>
      <c r="E30" s="3">
        <v>984</v>
      </c>
      <c r="F30" s="4" t="s">
        <v>23</v>
      </c>
      <c r="G30" s="5" t="s">
        <v>198</v>
      </c>
      <c r="H30" s="3"/>
      <c r="I30" s="6">
        <f>SUM(I31:I32)</f>
        <v>4825.6000000000004</v>
      </c>
    </row>
    <row r="31" spans="1:9" ht="78" customHeight="1">
      <c r="A31" s="2" t="s">
        <v>113</v>
      </c>
      <c r="B31" s="46" t="s">
        <v>142</v>
      </c>
      <c r="C31" s="54"/>
      <c r="D31" s="55"/>
      <c r="E31" s="3">
        <v>984</v>
      </c>
      <c r="F31" s="4" t="s">
        <v>23</v>
      </c>
      <c r="G31" s="5" t="s">
        <v>198</v>
      </c>
      <c r="H31" s="3">
        <v>100</v>
      </c>
      <c r="I31" s="6">
        <v>4466.8</v>
      </c>
    </row>
    <row r="32" spans="1:9" ht="33.75" customHeight="1">
      <c r="A32" s="2" t="s">
        <v>172</v>
      </c>
      <c r="B32" s="46" t="s">
        <v>253</v>
      </c>
      <c r="C32" s="47"/>
      <c r="D32" s="48"/>
      <c r="E32" s="3">
        <v>984</v>
      </c>
      <c r="F32" s="4" t="s">
        <v>23</v>
      </c>
      <c r="G32" s="5" t="s">
        <v>198</v>
      </c>
      <c r="H32" s="3">
        <v>200</v>
      </c>
      <c r="I32" s="6">
        <v>358.8</v>
      </c>
    </row>
    <row r="33" spans="1:9" ht="72" customHeight="1">
      <c r="A33" s="2" t="s">
        <v>251</v>
      </c>
      <c r="B33" s="43" t="s">
        <v>210</v>
      </c>
      <c r="C33" s="44"/>
      <c r="D33" s="45"/>
      <c r="E33" s="7">
        <v>984</v>
      </c>
      <c r="F33" s="5" t="s">
        <v>23</v>
      </c>
      <c r="G33" s="5" t="s">
        <v>199</v>
      </c>
      <c r="H33" s="7"/>
      <c r="I33" s="8">
        <f>I34</f>
        <v>6.5</v>
      </c>
    </row>
    <row r="34" spans="1:9" ht="33.75" customHeight="1">
      <c r="A34" s="9" t="s">
        <v>252</v>
      </c>
      <c r="B34" s="46" t="s">
        <v>253</v>
      </c>
      <c r="C34" s="47"/>
      <c r="D34" s="48"/>
      <c r="E34" s="3">
        <v>984</v>
      </c>
      <c r="F34" s="4" t="s">
        <v>23</v>
      </c>
      <c r="G34" s="5" t="s">
        <v>199</v>
      </c>
      <c r="H34" s="3">
        <v>200</v>
      </c>
      <c r="I34" s="6">
        <v>6.5</v>
      </c>
    </row>
    <row r="35" spans="1:9" s="29" customFormat="1" ht="15.75">
      <c r="A35" s="23" t="s">
        <v>12</v>
      </c>
      <c r="B35" s="53" t="s">
        <v>25</v>
      </c>
      <c r="C35" s="53"/>
      <c r="D35" s="53"/>
      <c r="E35" s="23">
        <v>984</v>
      </c>
      <c r="F35" s="24" t="s">
        <v>26</v>
      </c>
      <c r="G35" s="7"/>
      <c r="H35" s="7"/>
      <c r="I35" s="25">
        <f>I36</f>
        <v>100</v>
      </c>
    </row>
    <row r="36" spans="1:9" s="27" customFormat="1" ht="18" customHeight="1">
      <c r="A36" s="7" t="s">
        <v>15</v>
      </c>
      <c r="B36" s="59" t="s">
        <v>116</v>
      </c>
      <c r="C36" s="60"/>
      <c r="D36" s="61"/>
      <c r="E36" s="7">
        <v>984</v>
      </c>
      <c r="F36" s="5" t="s">
        <v>26</v>
      </c>
      <c r="G36" s="4" t="s">
        <v>182</v>
      </c>
      <c r="H36" s="5"/>
      <c r="I36" s="8">
        <f>I37</f>
        <v>100</v>
      </c>
    </row>
    <row r="37" spans="1:9" ht="18.75" customHeight="1">
      <c r="A37" s="7" t="s">
        <v>16</v>
      </c>
      <c r="B37" s="116" t="s">
        <v>139</v>
      </c>
      <c r="C37" s="117"/>
      <c r="D37" s="118"/>
      <c r="E37" s="3">
        <v>984</v>
      </c>
      <c r="F37" s="4" t="s">
        <v>26</v>
      </c>
      <c r="G37" s="4" t="s">
        <v>182</v>
      </c>
      <c r="H37" s="4" t="s">
        <v>143</v>
      </c>
      <c r="I37" s="6">
        <v>100</v>
      </c>
    </row>
    <row r="38" spans="1:9" s="27" customFormat="1" ht="16.5" customHeight="1">
      <c r="A38" s="23" t="s">
        <v>160</v>
      </c>
      <c r="B38" s="143" t="s">
        <v>19</v>
      </c>
      <c r="C38" s="143"/>
      <c r="D38" s="143"/>
      <c r="E38" s="23">
        <v>984</v>
      </c>
      <c r="F38" s="24" t="s">
        <v>20</v>
      </c>
      <c r="G38" s="23"/>
      <c r="H38" s="23"/>
      <c r="I38" s="25">
        <f>SUM(I39+I41+I43+I45+I47+I49+I51+I55+I57)</f>
        <v>7229.4999999999991</v>
      </c>
    </row>
    <row r="39" spans="1:9" s="29" customFormat="1" ht="69" customHeight="1">
      <c r="A39" s="2" t="s">
        <v>173</v>
      </c>
      <c r="B39" s="78" t="s">
        <v>225</v>
      </c>
      <c r="C39" s="119"/>
      <c r="D39" s="120"/>
      <c r="E39" s="3">
        <v>984</v>
      </c>
      <c r="F39" s="4" t="s">
        <v>20</v>
      </c>
      <c r="G39" s="5" t="s">
        <v>201</v>
      </c>
      <c r="H39" s="30"/>
      <c r="I39" s="8">
        <f>SUM(I40)</f>
        <v>190</v>
      </c>
    </row>
    <row r="40" spans="1:9" ht="30" customHeight="1">
      <c r="A40" s="9" t="s">
        <v>174</v>
      </c>
      <c r="B40" s="46" t="s">
        <v>253</v>
      </c>
      <c r="C40" s="47"/>
      <c r="D40" s="48"/>
      <c r="E40" s="3">
        <v>984</v>
      </c>
      <c r="F40" s="4" t="s">
        <v>20</v>
      </c>
      <c r="G40" s="4" t="s">
        <v>201</v>
      </c>
      <c r="H40" s="3">
        <v>200</v>
      </c>
      <c r="I40" s="6">
        <v>190</v>
      </c>
    </row>
    <row r="41" spans="1:9" ht="123.75" customHeight="1">
      <c r="A41" s="2" t="s">
        <v>27</v>
      </c>
      <c r="B41" s="43" t="s">
        <v>226</v>
      </c>
      <c r="C41" s="44"/>
      <c r="D41" s="45"/>
      <c r="E41" s="7">
        <v>984</v>
      </c>
      <c r="F41" s="5" t="s">
        <v>20</v>
      </c>
      <c r="G41" s="4" t="s">
        <v>184</v>
      </c>
      <c r="H41" s="7"/>
      <c r="I41" s="8">
        <f>I42</f>
        <v>115.2</v>
      </c>
    </row>
    <row r="42" spans="1:9" ht="31.5" customHeight="1">
      <c r="A42" s="2" t="s">
        <v>28</v>
      </c>
      <c r="B42" s="46" t="s">
        <v>253</v>
      </c>
      <c r="C42" s="47"/>
      <c r="D42" s="48"/>
      <c r="E42" s="3">
        <v>984</v>
      </c>
      <c r="F42" s="4" t="s">
        <v>20</v>
      </c>
      <c r="G42" s="4" t="s">
        <v>184</v>
      </c>
      <c r="H42" s="3">
        <v>200</v>
      </c>
      <c r="I42" s="6">
        <v>115.2</v>
      </c>
    </row>
    <row r="43" spans="1:9" s="27" customFormat="1" ht="66.75" customHeight="1">
      <c r="A43" s="42" t="s">
        <v>161</v>
      </c>
      <c r="B43" s="43" t="s">
        <v>269</v>
      </c>
      <c r="C43" s="44"/>
      <c r="D43" s="45"/>
      <c r="E43" s="7">
        <v>984</v>
      </c>
      <c r="F43" s="5" t="s">
        <v>20</v>
      </c>
      <c r="G43" s="5" t="s">
        <v>261</v>
      </c>
      <c r="H43" s="7"/>
      <c r="I43" s="8">
        <f>SUM(I44)</f>
        <v>54</v>
      </c>
    </row>
    <row r="44" spans="1:9" ht="31.5" customHeight="1">
      <c r="A44" s="2" t="s">
        <v>162</v>
      </c>
      <c r="B44" s="46" t="s">
        <v>253</v>
      </c>
      <c r="C44" s="47"/>
      <c r="D44" s="48"/>
      <c r="E44" s="3">
        <v>984</v>
      </c>
      <c r="F44" s="4" t="s">
        <v>20</v>
      </c>
      <c r="G44" s="4" t="s">
        <v>261</v>
      </c>
      <c r="H44" s="3">
        <v>200</v>
      </c>
      <c r="I44" s="6">
        <v>54</v>
      </c>
    </row>
    <row r="45" spans="1:9" s="27" customFormat="1" ht="66.75" customHeight="1">
      <c r="A45" s="2" t="s">
        <v>163</v>
      </c>
      <c r="B45" s="43" t="s">
        <v>262</v>
      </c>
      <c r="C45" s="44"/>
      <c r="D45" s="45"/>
      <c r="E45" s="7">
        <v>984</v>
      </c>
      <c r="F45" s="5" t="s">
        <v>20</v>
      </c>
      <c r="G45" s="5" t="s">
        <v>263</v>
      </c>
      <c r="H45" s="7"/>
      <c r="I45" s="8">
        <f>SUM(I46)</f>
        <v>100</v>
      </c>
    </row>
    <row r="46" spans="1:9" ht="31.5" customHeight="1">
      <c r="A46" s="2" t="s">
        <v>206</v>
      </c>
      <c r="B46" s="46" t="s">
        <v>253</v>
      </c>
      <c r="C46" s="47"/>
      <c r="D46" s="48"/>
      <c r="E46" s="3">
        <v>984</v>
      </c>
      <c r="F46" s="4" t="s">
        <v>20</v>
      </c>
      <c r="G46" s="4" t="s">
        <v>263</v>
      </c>
      <c r="H46" s="3">
        <v>200</v>
      </c>
      <c r="I46" s="6">
        <v>100</v>
      </c>
    </row>
    <row r="47" spans="1:9" s="27" customFormat="1" ht="32.25" customHeight="1">
      <c r="A47" s="2" t="s">
        <v>175</v>
      </c>
      <c r="B47" s="43" t="s">
        <v>149</v>
      </c>
      <c r="C47" s="44"/>
      <c r="D47" s="45"/>
      <c r="E47" s="7">
        <v>984</v>
      </c>
      <c r="F47" s="5" t="s">
        <v>20</v>
      </c>
      <c r="G47" s="5" t="s">
        <v>183</v>
      </c>
      <c r="H47" s="7"/>
      <c r="I47" s="8">
        <v>72</v>
      </c>
    </row>
    <row r="48" spans="1:9" ht="15" customHeight="1">
      <c r="A48" s="9" t="s">
        <v>264</v>
      </c>
      <c r="B48" s="129" t="s">
        <v>139</v>
      </c>
      <c r="C48" s="141"/>
      <c r="D48" s="142"/>
      <c r="E48" s="3">
        <v>984</v>
      </c>
      <c r="F48" s="4" t="s">
        <v>20</v>
      </c>
      <c r="G48" s="4" t="s">
        <v>183</v>
      </c>
      <c r="H48" s="3">
        <v>800</v>
      </c>
      <c r="I48" s="4" t="s">
        <v>140</v>
      </c>
    </row>
    <row r="49" spans="1:9" ht="98.25" customHeight="1">
      <c r="A49" s="2" t="s">
        <v>230</v>
      </c>
      <c r="B49" s="43" t="s">
        <v>227</v>
      </c>
      <c r="C49" s="44"/>
      <c r="D49" s="45"/>
      <c r="E49" s="7">
        <v>984</v>
      </c>
      <c r="F49" s="5" t="s">
        <v>20</v>
      </c>
      <c r="G49" s="4" t="s">
        <v>185</v>
      </c>
      <c r="H49" s="7"/>
      <c r="I49" s="8">
        <f>I50</f>
        <v>142.5</v>
      </c>
    </row>
    <row r="50" spans="1:9" ht="33" customHeight="1">
      <c r="A50" s="2" t="s">
        <v>265</v>
      </c>
      <c r="B50" s="46" t="s">
        <v>253</v>
      </c>
      <c r="C50" s="47"/>
      <c r="D50" s="48"/>
      <c r="E50" s="3">
        <v>984</v>
      </c>
      <c r="F50" s="4" t="s">
        <v>20</v>
      </c>
      <c r="G50" s="4" t="s">
        <v>185</v>
      </c>
      <c r="H50" s="3">
        <v>200</v>
      </c>
      <c r="I50" s="6">
        <v>142.5</v>
      </c>
    </row>
    <row r="51" spans="1:9" s="27" customFormat="1" ht="67.5" customHeight="1">
      <c r="A51" s="2" t="s">
        <v>164</v>
      </c>
      <c r="B51" s="78" t="s">
        <v>205</v>
      </c>
      <c r="C51" s="119"/>
      <c r="D51" s="120"/>
      <c r="E51" s="7">
        <v>984</v>
      </c>
      <c r="F51" s="5" t="s">
        <v>20</v>
      </c>
      <c r="G51" s="5" t="s">
        <v>200</v>
      </c>
      <c r="H51" s="7"/>
      <c r="I51" s="8">
        <f>SUM(I52:I54)</f>
        <v>6370.7999999999993</v>
      </c>
    </row>
    <row r="52" spans="1:9" ht="80.25" customHeight="1">
      <c r="A52" s="2" t="s">
        <v>166</v>
      </c>
      <c r="B52" s="46" t="s">
        <v>214</v>
      </c>
      <c r="C52" s="54"/>
      <c r="D52" s="55"/>
      <c r="E52" s="3">
        <v>984</v>
      </c>
      <c r="F52" s="4" t="s">
        <v>20</v>
      </c>
      <c r="G52" s="4" t="s">
        <v>200</v>
      </c>
      <c r="H52" s="3">
        <v>100</v>
      </c>
      <c r="I52" s="6">
        <v>5256.9</v>
      </c>
    </row>
    <row r="53" spans="1:9" ht="30.75" customHeight="1">
      <c r="A53" s="2" t="s">
        <v>166</v>
      </c>
      <c r="B53" s="46" t="s">
        <v>253</v>
      </c>
      <c r="C53" s="47"/>
      <c r="D53" s="48"/>
      <c r="E53" s="3">
        <v>984</v>
      </c>
      <c r="F53" s="4" t="s">
        <v>20</v>
      </c>
      <c r="G53" s="4" t="s">
        <v>200</v>
      </c>
      <c r="H53" s="3">
        <v>200</v>
      </c>
      <c r="I53" s="6">
        <v>1099.4000000000001</v>
      </c>
    </row>
    <row r="54" spans="1:9" ht="18" customHeight="1">
      <c r="A54" s="2" t="s">
        <v>266</v>
      </c>
      <c r="B54" s="46" t="s">
        <v>139</v>
      </c>
      <c r="C54" s="90"/>
      <c r="D54" s="91"/>
      <c r="E54" s="3">
        <v>984</v>
      </c>
      <c r="F54" s="4" t="s">
        <v>20</v>
      </c>
      <c r="G54" s="4" t="s">
        <v>200</v>
      </c>
      <c r="H54" s="3">
        <v>800</v>
      </c>
      <c r="I54" s="6">
        <v>14.5</v>
      </c>
    </row>
    <row r="55" spans="1:9" ht="85.5" customHeight="1">
      <c r="A55" s="2" t="s">
        <v>207</v>
      </c>
      <c r="B55" s="43" t="s">
        <v>228</v>
      </c>
      <c r="C55" s="44"/>
      <c r="D55" s="45"/>
      <c r="E55" s="7">
        <v>984</v>
      </c>
      <c r="F55" s="5" t="s">
        <v>20</v>
      </c>
      <c r="G55" s="5" t="s">
        <v>187</v>
      </c>
      <c r="H55" s="7"/>
      <c r="I55" s="8">
        <f>SUM(I56)</f>
        <v>125</v>
      </c>
    </row>
    <row r="56" spans="1:9" ht="32.25" customHeight="1">
      <c r="A56" s="2" t="s">
        <v>208</v>
      </c>
      <c r="B56" s="46" t="s">
        <v>253</v>
      </c>
      <c r="C56" s="47"/>
      <c r="D56" s="48"/>
      <c r="E56" s="3">
        <v>984</v>
      </c>
      <c r="F56" s="4" t="s">
        <v>20</v>
      </c>
      <c r="G56" s="5" t="s">
        <v>187</v>
      </c>
      <c r="H56" s="3">
        <v>200</v>
      </c>
      <c r="I56" s="6">
        <v>125</v>
      </c>
    </row>
    <row r="57" spans="1:9" s="27" customFormat="1" ht="96" customHeight="1">
      <c r="A57" s="2" t="s">
        <v>267</v>
      </c>
      <c r="B57" s="43" t="s">
        <v>285</v>
      </c>
      <c r="C57" s="44"/>
      <c r="D57" s="45"/>
      <c r="E57" s="7">
        <v>984</v>
      </c>
      <c r="F57" s="5" t="s">
        <v>20</v>
      </c>
      <c r="G57" s="5" t="s">
        <v>186</v>
      </c>
      <c r="H57" s="7"/>
      <c r="I57" s="8">
        <f>I58</f>
        <v>60</v>
      </c>
    </row>
    <row r="58" spans="1:9" ht="30.75" customHeight="1">
      <c r="A58" s="2" t="s">
        <v>268</v>
      </c>
      <c r="B58" s="46" t="s">
        <v>253</v>
      </c>
      <c r="C58" s="47"/>
      <c r="D58" s="48"/>
      <c r="E58" s="3">
        <v>984</v>
      </c>
      <c r="F58" s="4" t="s">
        <v>20</v>
      </c>
      <c r="G58" s="5" t="s">
        <v>186</v>
      </c>
      <c r="H58" s="3">
        <v>200</v>
      </c>
      <c r="I58" s="6">
        <v>60</v>
      </c>
    </row>
    <row r="59" spans="1:9" s="27" customFormat="1" ht="33" customHeight="1">
      <c r="A59" s="31" t="s">
        <v>29</v>
      </c>
      <c r="B59" s="66" t="s">
        <v>30</v>
      </c>
      <c r="C59" s="66"/>
      <c r="D59" s="66"/>
      <c r="E59" s="20">
        <v>984</v>
      </c>
      <c r="F59" s="22" t="s">
        <v>31</v>
      </c>
      <c r="G59" s="4"/>
      <c r="H59" s="3"/>
      <c r="I59" s="21">
        <f>SUM(I60)</f>
        <v>623.20000000000005</v>
      </c>
    </row>
    <row r="60" spans="1:9" s="27" customFormat="1" ht="52.15" customHeight="1">
      <c r="A60" s="23" t="s">
        <v>32</v>
      </c>
      <c r="B60" s="97" t="s">
        <v>282</v>
      </c>
      <c r="C60" s="97"/>
      <c r="D60" s="97"/>
      <c r="E60" s="23">
        <v>984</v>
      </c>
      <c r="F60" s="24" t="s">
        <v>33</v>
      </c>
      <c r="G60" s="24"/>
      <c r="H60" s="23"/>
      <c r="I60" s="25">
        <f>SUM(I61+I63)</f>
        <v>623.20000000000005</v>
      </c>
    </row>
    <row r="61" spans="1:9" s="27" customFormat="1" ht="160.5" customHeight="1">
      <c r="A61" s="2" t="s">
        <v>34</v>
      </c>
      <c r="B61" s="78" t="s">
        <v>229</v>
      </c>
      <c r="C61" s="44"/>
      <c r="D61" s="45"/>
      <c r="E61" s="7">
        <v>984</v>
      </c>
      <c r="F61" s="5" t="s">
        <v>33</v>
      </c>
      <c r="G61" s="5" t="s">
        <v>188</v>
      </c>
      <c r="H61" s="7"/>
      <c r="I61" s="8">
        <f>SUM(I62)</f>
        <v>200.9</v>
      </c>
    </row>
    <row r="62" spans="1:9" ht="32.25" customHeight="1">
      <c r="A62" s="9" t="s">
        <v>136</v>
      </c>
      <c r="B62" s="46" t="s">
        <v>253</v>
      </c>
      <c r="C62" s="47"/>
      <c r="D62" s="48"/>
      <c r="E62" s="3">
        <v>984</v>
      </c>
      <c r="F62" s="4" t="s">
        <v>33</v>
      </c>
      <c r="G62" s="5" t="s">
        <v>188</v>
      </c>
      <c r="H62" s="3">
        <v>200</v>
      </c>
      <c r="I62" s="6">
        <v>200.9</v>
      </c>
    </row>
    <row r="63" spans="1:9" s="27" customFormat="1" ht="128.25" customHeight="1">
      <c r="A63" s="2" t="s">
        <v>35</v>
      </c>
      <c r="B63" s="43" t="s">
        <v>283</v>
      </c>
      <c r="C63" s="44"/>
      <c r="D63" s="45"/>
      <c r="E63" s="7">
        <v>984</v>
      </c>
      <c r="F63" s="5" t="s">
        <v>33</v>
      </c>
      <c r="G63" s="5" t="s">
        <v>189</v>
      </c>
      <c r="H63" s="7"/>
      <c r="I63" s="8">
        <f>SUM(I64)</f>
        <v>422.3</v>
      </c>
    </row>
    <row r="64" spans="1:9" ht="33.75" customHeight="1">
      <c r="A64" s="9" t="s">
        <v>138</v>
      </c>
      <c r="B64" s="46" t="s">
        <v>253</v>
      </c>
      <c r="C64" s="47"/>
      <c r="D64" s="48"/>
      <c r="E64" s="3">
        <v>984</v>
      </c>
      <c r="F64" s="4" t="s">
        <v>33</v>
      </c>
      <c r="G64" s="5" t="s">
        <v>189</v>
      </c>
      <c r="H64" s="3">
        <v>200</v>
      </c>
      <c r="I64" s="6">
        <v>422.3</v>
      </c>
    </row>
    <row r="65" spans="1:9" ht="15" customHeight="1">
      <c r="A65" s="31" t="s">
        <v>36</v>
      </c>
      <c r="B65" s="56" t="s">
        <v>37</v>
      </c>
      <c r="C65" s="57"/>
      <c r="D65" s="58"/>
      <c r="E65" s="20">
        <v>984</v>
      </c>
      <c r="F65" s="22" t="s">
        <v>38</v>
      </c>
      <c r="G65" s="22"/>
      <c r="H65" s="3"/>
      <c r="I65" s="21">
        <f>SUM(I66+I69+I78)</f>
        <v>84465.900000000009</v>
      </c>
    </row>
    <row r="66" spans="1:9" ht="18.75" customHeight="1">
      <c r="A66" s="32" t="s">
        <v>39</v>
      </c>
      <c r="B66" s="134" t="s">
        <v>111</v>
      </c>
      <c r="C66" s="135"/>
      <c r="D66" s="136"/>
      <c r="E66" s="23">
        <v>984</v>
      </c>
      <c r="F66" s="24" t="s">
        <v>110</v>
      </c>
      <c r="G66" s="24"/>
      <c r="H66" s="7"/>
      <c r="I66" s="25">
        <f>SUM(I67)</f>
        <v>1316.6</v>
      </c>
    </row>
    <row r="67" spans="1:9" s="27" customFormat="1" ht="81.75" customHeight="1">
      <c r="A67" s="2" t="s">
        <v>40</v>
      </c>
      <c r="B67" s="124" t="s">
        <v>231</v>
      </c>
      <c r="C67" s="135"/>
      <c r="D67" s="136"/>
      <c r="E67" s="7">
        <v>984</v>
      </c>
      <c r="F67" s="5" t="s">
        <v>110</v>
      </c>
      <c r="G67" s="5" t="s">
        <v>190</v>
      </c>
      <c r="H67" s="7"/>
      <c r="I67" s="8">
        <f>I68</f>
        <v>1316.6</v>
      </c>
    </row>
    <row r="68" spans="1:9" ht="18.75" customHeight="1">
      <c r="A68" s="9" t="s">
        <v>41</v>
      </c>
      <c r="B68" s="129" t="s">
        <v>139</v>
      </c>
      <c r="C68" s="139"/>
      <c r="D68" s="140"/>
      <c r="E68" s="3">
        <v>984</v>
      </c>
      <c r="F68" s="4" t="s">
        <v>110</v>
      </c>
      <c r="G68" s="5" t="s">
        <v>190</v>
      </c>
      <c r="H68" s="3">
        <v>800</v>
      </c>
      <c r="I68" s="6">
        <v>1316.6</v>
      </c>
    </row>
    <row r="69" spans="1:9" s="28" customFormat="1" ht="19.5" customHeight="1">
      <c r="A69" s="32" t="s">
        <v>42</v>
      </c>
      <c r="B69" s="134" t="s">
        <v>150</v>
      </c>
      <c r="C69" s="137"/>
      <c r="D69" s="138"/>
      <c r="E69" s="23">
        <v>984</v>
      </c>
      <c r="F69" s="24" t="s">
        <v>117</v>
      </c>
      <c r="G69" s="24"/>
      <c r="H69" s="23"/>
      <c r="I69" s="25">
        <f>SUM(I70+I73)</f>
        <v>83139.3</v>
      </c>
    </row>
    <row r="70" spans="1:9" s="27" customFormat="1" ht="111.75" customHeight="1">
      <c r="A70" s="2" t="s">
        <v>43</v>
      </c>
      <c r="B70" s="78" t="s">
        <v>232</v>
      </c>
      <c r="C70" s="79"/>
      <c r="D70" s="80"/>
      <c r="E70" s="7">
        <v>984</v>
      </c>
      <c r="F70" s="5" t="s">
        <v>117</v>
      </c>
      <c r="G70" s="5" t="s">
        <v>191</v>
      </c>
      <c r="H70" s="7"/>
      <c r="I70" s="8">
        <f>SUM(I71+I72)</f>
        <v>76124</v>
      </c>
    </row>
    <row r="71" spans="1:9" ht="32.25" customHeight="1">
      <c r="A71" s="9" t="s">
        <v>44</v>
      </c>
      <c r="B71" s="46" t="s">
        <v>253</v>
      </c>
      <c r="C71" s="47"/>
      <c r="D71" s="48"/>
      <c r="E71" s="3">
        <v>984</v>
      </c>
      <c r="F71" s="4" t="s">
        <v>117</v>
      </c>
      <c r="G71" s="5" t="s">
        <v>191</v>
      </c>
      <c r="H71" s="3">
        <v>200</v>
      </c>
      <c r="I71" s="6">
        <v>76110</v>
      </c>
    </row>
    <row r="72" spans="1:9" ht="20.25" customHeight="1">
      <c r="A72" s="9" t="s">
        <v>260</v>
      </c>
      <c r="B72" s="129" t="s">
        <v>139</v>
      </c>
      <c r="C72" s="130"/>
      <c r="D72" s="131"/>
      <c r="E72" s="3">
        <v>984</v>
      </c>
      <c r="F72" s="4" t="s">
        <v>117</v>
      </c>
      <c r="G72" s="5" t="s">
        <v>191</v>
      </c>
      <c r="H72" s="3">
        <v>800</v>
      </c>
      <c r="I72" s="6">
        <v>14</v>
      </c>
    </row>
    <row r="73" spans="1:9" ht="92.45" customHeight="1">
      <c r="A73" s="2" t="s">
        <v>254</v>
      </c>
      <c r="B73" s="78" t="s">
        <v>255</v>
      </c>
      <c r="C73" s="119"/>
      <c r="D73" s="120"/>
      <c r="E73" s="3">
        <v>984</v>
      </c>
      <c r="F73" s="4" t="s">
        <v>117</v>
      </c>
      <c r="G73" s="5" t="s">
        <v>281</v>
      </c>
      <c r="H73" s="3"/>
      <c r="I73" s="6">
        <f>SUM(I74+I76)</f>
        <v>7015.3</v>
      </c>
    </row>
    <row r="74" spans="1:9" ht="110.25" customHeight="1">
      <c r="A74" s="2" t="s">
        <v>256</v>
      </c>
      <c r="B74" s="78" t="s">
        <v>277</v>
      </c>
      <c r="C74" s="119"/>
      <c r="D74" s="120"/>
      <c r="E74" s="3">
        <v>984</v>
      </c>
      <c r="F74" s="4" t="s">
        <v>117</v>
      </c>
      <c r="G74" s="5" t="s">
        <v>257</v>
      </c>
      <c r="H74" s="3"/>
      <c r="I74" s="6">
        <f>SUM(I75)</f>
        <v>771.6</v>
      </c>
    </row>
    <row r="75" spans="1:9" ht="32.25" customHeight="1">
      <c r="A75" s="9" t="s">
        <v>278</v>
      </c>
      <c r="B75" s="46" t="s">
        <v>253</v>
      </c>
      <c r="C75" s="47"/>
      <c r="D75" s="48"/>
      <c r="E75" s="3">
        <v>984</v>
      </c>
      <c r="F75" s="4" t="s">
        <v>117</v>
      </c>
      <c r="G75" s="5" t="s">
        <v>257</v>
      </c>
      <c r="H75" s="3">
        <v>200</v>
      </c>
      <c r="I75" s="6">
        <v>771.6</v>
      </c>
    </row>
    <row r="76" spans="1:9" ht="101.45" customHeight="1">
      <c r="A76" s="2" t="s">
        <v>279</v>
      </c>
      <c r="B76" s="78" t="s">
        <v>258</v>
      </c>
      <c r="C76" s="119"/>
      <c r="D76" s="120"/>
      <c r="E76" s="3">
        <v>984</v>
      </c>
      <c r="F76" s="4" t="s">
        <v>117</v>
      </c>
      <c r="G76" s="5" t="s">
        <v>259</v>
      </c>
      <c r="H76" s="3"/>
      <c r="I76" s="6">
        <f>SUM(I77)</f>
        <v>6243.7</v>
      </c>
    </row>
    <row r="77" spans="1:9" ht="32.25" customHeight="1">
      <c r="A77" s="9" t="s">
        <v>280</v>
      </c>
      <c r="B77" s="46" t="s">
        <v>253</v>
      </c>
      <c r="C77" s="47"/>
      <c r="D77" s="48"/>
      <c r="E77" s="3">
        <v>984</v>
      </c>
      <c r="F77" s="4" t="s">
        <v>117</v>
      </c>
      <c r="G77" s="5" t="s">
        <v>259</v>
      </c>
      <c r="H77" s="3">
        <v>200</v>
      </c>
      <c r="I77" s="6">
        <v>6243.7</v>
      </c>
    </row>
    <row r="78" spans="1:9" s="26" customFormat="1" ht="32.25" customHeight="1">
      <c r="A78" s="32" t="s">
        <v>270</v>
      </c>
      <c r="B78" s="81" t="s">
        <v>273</v>
      </c>
      <c r="C78" s="82"/>
      <c r="D78" s="83"/>
      <c r="E78" s="23">
        <v>984</v>
      </c>
      <c r="F78" s="24" t="s">
        <v>274</v>
      </c>
      <c r="G78" s="24"/>
      <c r="H78" s="23"/>
      <c r="I78" s="25">
        <f>SUM(I79)</f>
        <v>10</v>
      </c>
    </row>
    <row r="79" spans="1:9" ht="52.5" customHeight="1">
      <c r="A79" s="9" t="s">
        <v>271</v>
      </c>
      <c r="B79" s="78" t="s">
        <v>276</v>
      </c>
      <c r="C79" s="119"/>
      <c r="D79" s="120"/>
      <c r="E79" s="3">
        <v>984</v>
      </c>
      <c r="F79" s="4" t="s">
        <v>274</v>
      </c>
      <c r="G79" s="5" t="s">
        <v>275</v>
      </c>
      <c r="H79" s="3"/>
      <c r="I79" s="8">
        <f>SUM(I80)</f>
        <v>10</v>
      </c>
    </row>
    <row r="80" spans="1:9" ht="32.25" customHeight="1">
      <c r="A80" s="9" t="s">
        <v>272</v>
      </c>
      <c r="B80" s="46" t="s">
        <v>253</v>
      </c>
      <c r="C80" s="47"/>
      <c r="D80" s="48"/>
      <c r="E80" s="3">
        <v>984</v>
      </c>
      <c r="F80" s="4" t="s">
        <v>274</v>
      </c>
      <c r="G80" s="4" t="s">
        <v>275</v>
      </c>
      <c r="H80" s="3">
        <v>200</v>
      </c>
      <c r="I80" s="6">
        <v>10</v>
      </c>
    </row>
    <row r="81" spans="1:9" s="28" customFormat="1" ht="34.5" customHeight="1">
      <c r="A81" s="31" t="s">
        <v>99</v>
      </c>
      <c r="B81" s="72" t="s">
        <v>95</v>
      </c>
      <c r="C81" s="132"/>
      <c r="D81" s="133"/>
      <c r="E81" s="20">
        <v>984</v>
      </c>
      <c r="F81" s="22" t="s">
        <v>98</v>
      </c>
      <c r="G81" s="20"/>
      <c r="H81" s="20"/>
      <c r="I81" s="21">
        <f>I82</f>
        <v>133673.30000000002</v>
      </c>
    </row>
    <row r="82" spans="1:9" s="27" customFormat="1" ht="15" customHeight="1">
      <c r="A82" s="31" t="s">
        <v>96</v>
      </c>
      <c r="B82" s="56" t="s">
        <v>100</v>
      </c>
      <c r="C82" s="57"/>
      <c r="D82" s="58"/>
      <c r="E82" s="20">
        <v>984</v>
      </c>
      <c r="F82" s="22" t="s">
        <v>45</v>
      </c>
      <c r="G82" s="3"/>
      <c r="H82" s="3"/>
      <c r="I82" s="21">
        <f>SUM(I83+I85+I87+I89+I91+I93+I95+I97+I100)</f>
        <v>133673.30000000002</v>
      </c>
    </row>
    <row r="83" spans="1:9" s="27" customFormat="1" ht="63.6" customHeight="1">
      <c r="A83" s="9" t="s">
        <v>170</v>
      </c>
      <c r="B83" s="124" t="s">
        <v>211</v>
      </c>
      <c r="C83" s="125"/>
      <c r="D83" s="126"/>
      <c r="E83" s="3">
        <v>984</v>
      </c>
      <c r="F83" s="4" t="s">
        <v>45</v>
      </c>
      <c r="G83" s="3" t="s">
        <v>202</v>
      </c>
      <c r="H83" s="3"/>
      <c r="I83" s="8">
        <f>SUM(I84)</f>
        <v>65365.4</v>
      </c>
    </row>
    <row r="84" spans="1:9" s="27" customFormat="1" ht="30.75" customHeight="1">
      <c r="A84" s="9" t="s">
        <v>171</v>
      </c>
      <c r="B84" s="46" t="s">
        <v>253</v>
      </c>
      <c r="C84" s="47"/>
      <c r="D84" s="48"/>
      <c r="E84" s="3">
        <v>984</v>
      </c>
      <c r="F84" s="4" t="s">
        <v>45</v>
      </c>
      <c r="G84" s="3" t="s">
        <v>202</v>
      </c>
      <c r="H84" s="3">
        <v>200</v>
      </c>
      <c r="I84" s="6">
        <v>65365.4</v>
      </c>
    </row>
    <row r="85" spans="1:9" s="27" customFormat="1" ht="106.9" customHeight="1">
      <c r="A85" s="2" t="s">
        <v>233</v>
      </c>
      <c r="B85" s="59" t="s">
        <v>235</v>
      </c>
      <c r="C85" s="60"/>
      <c r="D85" s="61"/>
      <c r="E85" s="3">
        <v>984</v>
      </c>
      <c r="F85" s="4" t="s">
        <v>45</v>
      </c>
      <c r="G85" s="3">
        <v>6000000162</v>
      </c>
      <c r="H85" s="10"/>
      <c r="I85" s="33">
        <f>SUM(I86)</f>
        <v>50</v>
      </c>
    </row>
    <row r="86" spans="1:9" s="27" customFormat="1" ht="33" customHeight="1">
      <c r="A86" s="2" t="s">
        <v>234</v>
      </c>
      <c r="B86" s="46" t="s">
        <v>253</v>
      </c>
      <c r="C86" s="47"/>
      <c r="D86" s="48"/>
      <c r="E86" s="3">
        <v>984</v>
      </c>
      <c r="F86" s="4" t="s">
        <v>45</v>
      </c>
      <c r="G86" s="3">
        <v>6000000162</v>
      </c>
      <c r="H86" s="10" t="s">
        <v>141</v>
      </c>
      <c r="I86" s="33">
        <v>50</v>
      </c>
    </row>
    <row r="87" spans="1:9" s="27" customFormat="1" ht="126" customHeight="1">
      <c r="A87" s="2" t="s">
        <v>102</v>
      </c>
      <c r="B87" s="121" t="s">
        <v>236</v>
      </c>
      <c r="C87" s="60"/>
      <c r="D87" s="61"/>
      <c r="E87" s="7">
        <v>984</v>
      </c>
      <c r="F87" s="5" t="s">
        <v>45</v>
      </c>
      <c r="G87" s="5" t="s">
        <v>192</v>
      </c>
      <c r="H87" s="5"/>
      <c r="I87" s="8">
        <f>I88</f>
        <v>30154.1</v>
      </c>
    </row>
    <row r="88" spans="1:9" ht="32.25" customHeight="1">
      <c r="A88" s="9" t="s">
        <v>165</v>
      </c>
      <c r="B88" s="46" t="s">
        <v>253</v>
      </c>
      <c r="C88" s="47"/>
      <c r="D88" s="48"/>
      <c r="E88" s="3">
        <v>984</v>
      </c>
      <c r="F88" s="4" t="s">
        <v>45</v>
      </c>
      <c r="G88" s="5" t="s">
        <v>192</v>
      </c>
      <c r="H88" s="4" t="s">
        <v>141</v>
      </c>
      <c r="I88" s="6">
        <v>30154.1</v>
      </c>
    </row>
    <row r="89" spans="1:9" s="27" customFormat="1" ht="128.25" customHeight="1">
      <c r="A89" s="2" t="s">
        <v>103</v>
      </c>
      <c r="B89" s="121" t="s">
        <v>237</v>
      </c>
      <c r="C89" s="122"/>
      <c r="D89" s="123"/>
      <c r="E89" s="7">
        <v>984</v>
      </c>
      <c r="F89" s="5" t="s">
        <v>45</v>
      </c>
      <c r="G89" s="5" t="s">
        <v>193</v>
      </c>
      <c r="H89" s="5"/>
      <c r="I89" s="8">
        <f>I90</f>
        <v>1762.3</v>
      </c>
    </row>
    <row r="90" spans="1:9" ht="31.5" customHeight="1">
      <c r="A90" s="9" t="s">
        <v>104</v>
      </c>
      <c r="B90" s="46" t="s">
        <v>253</v>
      </c>
      <c r="C90" s="47"/>
      <c r="D90" s="48"/>
      <c r="E90" s="3">
        <v>984</v>
      </c>
      <c r="F90" s="4" t="s">
        <v>45</v>
      </c>
      <c r="G90" s="5" t="s">
        <v>193</v>
      </c>
      <c r="H90" s="4" t="s">
        <v>141</v>
      </c>
      <c r="I90" s="6">
        <v>1762.3</v>
      </c>
    </row>
    <row r="91" spans="1:9" ht="98.25" customHeight="1">
      <c r="A91" s="2" t="s">
        <v>151</v>
      </c>
      <c r="B91" s="43" t="s">
        <v>238</v>
      </c>
      <c r="C91" s="127"/>
      <c r="D91" s="128"/>
      <c r="E91" s="7">
        <v>984</v>
      </c>
      <c r="F91" s="5" t="s">
        <v>45</v>
      </c>
      <c r="G91" s="5" t="s">
        <v>196</v>
      </c>
      <c r="H91" s="7"/>
      <c r="I91" s="8">
        <f>I92</f>
        <v>325.3</v>
      </c>
    </row>
    <row r="92" spans="1:9" ht="32.25" customHeight="1">
      <c r="A92" s="2" t="s">
        <v>152</v>
      </c>
      <c r="B92" s="46" t="s">
        <v>253</v>
      </c>
      <c r="C92" s="47"/>
      <c r="D92" s="48"/>
      <c r="E92" s="3">
        <v>984</v>
      </c>
      <c r="F92" s="4" t="s">
        <v>45</v>
      </c>
      <c r="G92" s="5" t="s">
        <v>196</v>
      </c>
      <c r="H92" s="3">
        <v>200</v>
      </c>
      <c r="I92" s="6">
        <v>325.3</v>
      </c>
    </row>
    <row r="93" spans="1:9" s="28" customFormat="1" ht="111.75" customHeight="1">
      <c r="A93" s="2" t="s">
        <v>153</v>
      </c>
      <c r="B93" s="78" t="s">
        <v>239</v>
      </c>
      <c r="C93" s="44"/>
      <c r="D93" s="45"/>
      <c r="E93" s="7">
        <v>984</v>
      </c>
      <c r="F93" s="5" t="s">
        <v>45</v>
      </c>
      <c r="G93" s="5" t="s">
        <v>194</v>
      </c>
      <c r="H93" s="5"/>
      <c r="I93" s="8">
        <f>I94</f>
        <v>2739</v>
      </c>
    </row>
    <row r="94" spans="1:9" s="27" customFormat="1" ht="33" customHeight="1">
      <c r="A94" s="9" t="s">
        <v>154</v>
      </c>
      <c r="B94" s="46" t="s">
        <v>253</v>
      </c>
      <c r="C94" s="47"/>
      <c r="D94" s="48"/>
      <c r="E94" s="3">
        <v>984</v>
      </c>
      <c r="F94" s="4" t="s">
        <v>45</v>
      </c>
      <c r="G94" s="5" t="s">
        <v>194</v>
      </c>
      <c r="H94" s="4" t="s">
        <v>141</v>
      </c>
      <c r="I94" s="6">
        <v>2739</v>
      </c>
    </row>
    <row r="95" spans="1:9" ht="68.25" customHeight="1">
      <c r="A95" s="2" t="s">
        <v>155</v>
      </c>
      <c r="B95" s="43" t="s">
        <v>240</v>
      </c>
      <c r="C95" s="44"/>
      <c r="D95" s="45"/>
      <c r="E95" s="34">
        <v>984</v>
      </c>
      <c r="F95" s="35" t="s">
        <v>45</v>
      </c>
      <c r="G95" s="5" t="s">
        <v>195</v>
      </c>
      <c r="H95" s="35"/>
      <c r="I95" s="8">
        <f>I96</f>
        <v>13383.6</v>
      </c>
    </row>
    <row r="96" spans="1:9" s="27" customFormat="1" ht="34.5" customHeight="1">
      <c r="A96" s="2" t="s">
        <v>156</v>
      </c>
      <c r="B96" s="46" t="s">
        <v>253</v>
      </c>
      <c r="C96" s="47"/>
      <c r="D96" s="48"/>
      <c r="E96" s="36">
        <v>984</v>
      </c>
      <c r="F96" s="37" t="s">
        <v>45</v>
      </c>
      <c r="G96" s="5" t="s">
        <v>195</v>
      </c>
      <c r="H96" s="37" t="s">
        <v>141</v>
      </c>
      <c r="I96" s="6">
        <v>13383.6</v>
      </c>
    </row>
    <row r="97" spans="1:9" s="27" customFormat="1" ht="63" customHeight="1">
      <c r="A97" s="2" t="s">
        <v>157</v>
      </c>
      <c r="B97" s="43" t="s">
        <v>284</v>
      </c>
      <c r="C97" s="44"/>
      <c r="D97" s="45"/>
      <c r="E97" s="7">
        <v>984</v>
      </c>
      <c r="F97" s="5" t="s">
        <v>45</v>
      </c>
      <c r="G97" s="5" t="s">
        <v>197</v>
      </c>
      <c r="H97" s="7"/>
      <c r="I97" s="8">
        <f>SUM(I98:I99)</f>
        <v>11368.4</v>
      </c>
    </row>
    <row r="98" spans="1:9" ht="31.5" customHeight="1">
      <c r="A98" s="2" t="s">
        <v>158</v>
      </c>
      <c r="B98" s="46" t="s">
        <v>253</v>
      </c>
      <c r="C98" s="47"/>
      <c r="D98" s="48"/>
      <c r="E98" s="3">
        <v>984</v>
      </c>
      <c r="F98" s="4" t="s">
        <v>45</v>
      </c>
      <c r="G98" s="5" t="s">
        <v>197</v>
      </c>
      <c r="H98" s="3">
        <v>200</v>
      </c>
      <c r="I98" s="6">
        <v>10650.5</v>
      </c>
    </row>
    <row r="99" spans="1:9" ht="20.25" customHeight="1">
      <c r="A99" s="2" t="s">
        <v>241</v>
      </c>
      <c r="B99" s="46" t="s">
        <v>139</v>
      </c>
      <c r="C99" s="90"/>
      <c r="D99" s="91"/>
      <c r="E99" s="3">
        <v>984</v>
      </c>
      <c r="F99" s="4" t="s">
        <v>45</v>
      </c>
      <c r="G99" s="5" t="s">
        <v>197</v>
      </c>
      <c r="H99" s="3">
        <v>800</v>
      </c>
      <c r="I99" s="6">
        <v>717.9</v>
      </c>
    </row>
    <row r="100" spans="1:9" ht="111.75" customHeight="1">
      <c r="A100" s="2" t="s">
        <v>242</v>
      </c>
      <c r="B100" s="92" t="s">
        <v>244</v>
      </c>
      <c r="C100" s="93"/>
      <c r="D100" s="94"/>
      <c r="E100" s="3">
        <v>984</v>
      </c>
      <c r="F100" s="4" t="s">
        <v>45</v>
      </c>
      <c r="G100" s="5" t="s">
        <v>222</v>
      </c>
      <c r="H100" s="3"/>
      <c r="I100" s="6">
        <f>SUM(I101)</f>
        <v>8525.2000000000007</v>
      </c>
    </row>
    <row r="101" spans="1:9" ht="31.5" customHeight="1">
      <c r="A101" s="2" t="s">
        <v>243</v>
      </c>
      <c r="B101" s="46" t="s">
        <v>253</v>
      </c>
      <c r="C101" s="47"/>
      <c r="D101" s="48"/>
      <c r="E101" s="3">
        <v>984</v>
      </c>
      <c r="F101" s="4" t="s">
        <v>45</v>
      </c>
      <c r="G101" s="5" t="s">
        <v>222</v>
      </c>
      <c r="H101" s="3">
        <v>200</v>
      </c>
      <c r="I101" s="6">
        <v>8525.2000000000007</v>
      </c>
    </row>
    <row r="102" spans="1:9" ht="18" customHeight="1">
      <c r="A102" s="31" t="s">
        <v>46</v>
      </c>
      <c r="B102" s="56" t="s">
        <v>47</v>
      </c>
      <c r="C102" s="57"/>
      <c r="D102" s="58"/>
      <c r="E102" s="20">
        <v>984</v>
      </c>
      <c r="F102" s="22" t="s">
        <v>48</v>
      </c>
      <c r="G102" s="3"/>
      <c r="H102" s="3"/>
      <c r="I102" s="21">
        <f t="shared" ref="I102:I104" si="0">I103</f>
        <v>265</v>
      </c>
    </row>
    <row r="103" spans="1:9" s="27" customFormat="1" ht="34.5" customHeight="1">
      <c r="A103" s="32" t="s">
        <v>49</v>
      </c>
      <c r="B103" s="84" t="s">
        <v>50</v>
      </c>
      <c r="C103" s="85"/>
      <c r="D103" s="86"/>
      <c r="E103" s="23">
        <v>984</v>
      </c>
      <c r="F103" s="24" t="s">
        <v>51</v>
      </c>
      <c r="G103" s="7"/>
      <c r="H103" s="7"/>
      <c r="I103" s="25">
        <f t="shared" si="0"/>
        <v>265</v>
      </c>
    </row>
    <row r="104" spans="1:9" ht="93.75" customHeight="1">
      <c r="A104" s="2" t="s">
        <v>52</v>
      </c>
      <c r="B104" s="43" t="s">
        <v>245</v>
      </c>
      <c r="C104" s="44"/>
      <c r="D104" s="45"/>
      <c r="E104" s="7">
        <v>984</v>
      </c>
      <c r="F104" s="5" t="s">
        <v>51</v>
      </c>
      <c r="G104" s="7">
        <v>4100000170</v>
      </c>
      <c r="H104" s="7"/>
      <c r="I104" s="8">
        <f t="shared" si="0"/>
        <v>265</v>
      </c>
    </row>
    <row r="105" spans="1:9" s="27" customFormat="1" ht="34.5" customHeight="1">
      <c r="A105" s="9" t="s">
        <v>53</v>
      </c>
      <c r="B105" s="46" t="s">
        <v>253</v>
      </c>
      <c r="C105" s="47"/>
      <c r="D105" s="48"/>
      <c r="E105" s="3">
        <v>984</v>
      </c>
      <c r="F105" s="4" t="s">
        <v>51</v>
      </c>
      <c r="G105" s="7">
        <v>4100000170</v>
      </c>
      <c r="H105" s="3">
        <v>200</v>
      </c>
      <c r="I105" s="6">
        <v>265</v>
      </c>
    </row>
    <row r="106" spans="1:9" ht="17.25" customHeight="1">
      <c r="A106" s="20" t="s">
        <v>54</v>
      </c>
      <c r="B106" s="87" t="s">
        <v>55</v>
      </c>
      <c r="C106" s="88"/>
      <c r="D106" s="89"/>
      <c r="E106" s="20">
        <v>984</v>
      </c>
      <c r="F106" s="22" t="s">
        <v>56</v>
      </c>
      <c r="G106" s="20"/>
      <c r="H106" s="20"/>
      <c r="I106" s="21">
        <f>SUM(I107+I110)</f>
        <v>2879.7</v>
      </c>
    </row>
    <row r="107" spans="1:9" ht="30.75" customHeight="1">
      <c r="A107" s="23" t="s">
        <v>57</v>
      </c>
      <c r="B107" s="67" t="s">
        <v>125</v>
      </c>
      <c r="C107" s="68"/>
      <c r="D107" s="69"/>
      <c r="E107" s="23">
        <v>984</v>
      </c>
      <c r="F107" s="24" t="s">
        <v>124</v>
      </c>
      <c r="G107" s="23"/>
      <c r="H107" s="23"/>
      <c r="I107" s="25">
        <f>I108</f>
        <v>117.5</v>
      </c>
    </row>
    <row r="108" spans="1:9" s="27" customFormat="1" ht="206.25" customHeight="1">
      <c r="A108" s="7" t="s">
        <v>60</v>
      </c>
      <c r="B108" s="59" t="s">
        <v>246</v>
      </c>
      <c r="C108" s="60"/>
      <c r="D108" s="61"/>
      <c r="E108" s="7">
        <v>984</v>
      </c>
      <c r="F108" s="5" t="s">
        <v>124</v>
      </c>
      <c r="G108" s="7">
        <v>4280000180</v>
      </c>
      <c r="H108" s="7"/>
      <c r="I108" s="8">
        <f>I109</f>
        <v>117.5</v>
      </c>
    </row>
    <row r="109" spans="1:9" s="27" customFormat="1" ht="34.5" customHeight="1">
      <c r="A109" s="3" t="s">
        <v>61</v>
      </c>
      <c r="B109" s="46" t="s">
        <v>253</v>
      </c>
      <c r="C109" s="47"/>
      <c r="D109" s="48"/>
      <c r="E109" s="3">
        <v>984</v>
      </c>
      <c r="F109" s="4" t="s">
        <v>124</v>
      </c>
      <c r="G109" s="7">
        <v>4280000180</v>
      </c>
      <c r="H109" s="3">
        <v>200</v>
      </c>
      <c r="I109" s="6">
        <v>117.5</v>
      </c>
    </row>
    <row r="110" spans="1:9" ht="19.5" customHeight="1">
      <c r="A110" s="38" t="s">
        <v>126</v>
      </c>
      <c r="B110" s="84" t="s">
        <v>58</v>
      </c>
      <c r="C110" s="85"/>
      <c r="D110" s="86"/>
      <c r="E110" s="23">
        <v>984</v>
      </c>
      <c r="F110" s="24" t="s">
        <v>59</v>
      </c>
      <c r="G110" s="23"/>
      <c r="H110" s="23"/>
      <c r="I110" s="25">
        <f>SUM(I111+I113+I115+I117)</f>
        <v>2762.2</v>
      </c>
    </row>
    <row r="111" spans="1:9" ht="68.25" customHeight="1">
      <c r="A111" s="7" t="s">
        <v>128</v>
      </c>
      <c r="B111" s="43" t="s">
        <v>247</v>
      </c>
      <c r="C111" s="44"/>
      <c r="D111" s="45"/>
      <c r="E111" s="7">
        <v>984</v>
      </c>
      <c r="F111" s="5" t="s">
        <v>59</v>
      </c>
      <c r="G111" s="3">
        <v>7950000190</v>
      </c>
      <c r="H111" s="7"/>
      <c r="I111" s="8">
        <f>I112</f>
        <v>355</v>
      </c>
    </row>
    <row r="112" spans="1:9" ht="32.25" customHeight="1">
      <c r="A112" s="3" t="s">
        <v>129</v>
      </c>
      <c r="B112" s="46" t="s">
        <v>253</v>
      </c>
      <c r="C112" s="47"/>
      <c r="D112" s="48"/>
      <c r="E112" s="3">
        <v>984</v>
      </c>
      <c r="F112" s="4" t="s">
        <v>59</v>
      </c>
      <c r="G112" s="3">
        <v>7950000190</v>
      </c>
      <c r="H112" s="3">
        <v>200</v>
      </c>
      <c r="I112" s="6">
        <v>355</v>
      </c>
    </row>
    <row r="113" spans="1:9" ht="80.25" customHeight="1">
      <c r="A113" s="7" t="s">
        <v>130</v>
      </c>
      <c r="B113" s="43" t="s">
        <v>228</v>
      </c>
      <c r="C113" s="44"/>
      <c r="D113" s="45"/>
      <c r="E113" s="7">
        <v>984</v>
      </c>
      <c r="F113" s="5" t="s">
        <v>59</v>
      </c>
      <c r="G113" s="7">
        <v>7950000490</v>
      </c>
      <c r="H113" s="23"/>
      <c r="I113" s="8">
        <f>SUM(I114)</f>
        <v>390</v>
      </c>
    </row>
    <row r="114" spans="1:9" ht="33.75" customHeight="1">
      <c r="A114" s="7" t="s">
        <v>131</v>
      </c>
      <c r="B114" s="46" t="s">
        <v>253</v>
      </c>
      <c r="C114" s="47"/>
      <c r="D114" s="48"/>
      <c r="E114" s="3">
        <v>984</v>
      </c>
      <c r="F114" s="4" t="s">
        <v>59</v>
      </c>
      <c r="G114" s="7">
        <v>7950000490</v>
      </c>
      <c r="H114" s="3">
        <v>200</v>
      </c>
      <c r="I114" s="6">
        <v>390</v>
      </c>
    </row>
    <row r="115" spans="1:9" ht="149.25" customHeight="1">
      <c r="A115" s="7" t="s">
        <v>132</v>
      </c>
      <c r="B115" s="43" t="s">
        <v>286</v>
      </c>
      <c r="C115" s="44"/>
      <c r="D115" s="45"/>
      <c r="E115" s="7">
        <v>984</v>
      </c>
      <c r="F115" s="5" t="s">
        <v>59</v>
      </c>
      <c r="G115" s="3">
        <v>7950000530</v>
      </c>
      <c r="H115" s="7"/>
      <c r="I115" s="8">
        <f>I116</f>
        <v>292.2</v>
      </c>
    </row>
    <row r="116" spans="1:9" ht="33.75" customHeight="1">
      <c r="A116" s="3" t="s">
        <v>133</v>
      </c>
      <c r="B116" s="46" t="s">
        <v>253</v>
      </c>
      <c r="C116" s="47"/>
      <c r="D116" s="48"/>
      <c r="E116" s="3">
        <v>984</v>
      </c>
      <c r="F116" s="4" t="s">
        <v>59</v>
      </c>
      <c r="G116" s="3">
        <v>7950000530</v>
      </c>
      <c r="H116" s="3">
        <v>200</v>
      </c>
      <c r="I116" s="6">
        <v>292.2</v>
      </c>
    </row>
    <row r="117" spans="1:9" ht="76.900000000000006" customHeight="1">
      <c r="A117" s="7" t="s">
        <v>176</v>
      </c>
      <c r="B117" s="43" t="s">
        <v>248</v>
      </c>
      <c r="C117" s="44"/>
      <c r="D117" s="45"/>
      <c r="E117" s="7">
        <v>984</v>
      </c>
      <c r="F117" s="5" t="s">
        <v>59</v>
      </c>
      <c r="G117" s="3">
        <v>7950000560</v>
      </c>
      <c r="H117" s="7"/>
      <c r="I117" s="8">
        <f>I118</f>
        <v>1725</v>
      </c>
    </row>
    <row r="118" spans="1:9" s="27" customFormat="1" ht="30.75" customHeight="1">
      <c r="A118" s="3" t="s">
        <v>177</v>
      </c>
      <c r="B118" s="46" t="s">
        <v>253</v>
      </c>
      <c r="C118" s="47"/>
      <c r="D118" s="48"/>
      <c r="E118" s="3">
        <v>984</v>
      </c>
      <c r="F118" s="4" t="s">
        <v>59</v>
      </c>
      <c r="G118" s="3">
        <v>7950000560</v>
      </c>
      <c r="H118" s="3">
        <v>200</v>
      </c>
      <c r="I118" s="6">
        <v>1725</v>
      </c>
    </row>
    <row r="119" spans="1:9" ht="17.25" customHeight="1">
      <c r="A119" s="20" t="s">
        <v>62</v>
      </c>
      <c r="B119" s="66" t="s">
        <v>63</v>
      </c>
      <c r="C119" s="66"/>
      <c r="D119" s="66"/>
      <c r="E119" s="20">
        <v>984</v>
      </c>
      <c r="F119" s="22" t="s">
        <v>64</v>
      </c>
      <c r="G119" s="20"/>
      <c r="H119" s="3"/>
      <c r="I119" s="21">
        <f>I120</f>
        <v>20620</v>
      </c>
    </row>
    <row r="120" spans="1:9" ht="16.5" customHeight="1">
      <c r="A120" s="7" t="s">
        <v>65</v>
      </c>
      <c r="B120" s="53" t="s">
        <v>66</v>
      </c>
      <c r="C120" s="53"/>
      <c r="D120" s="53"/>
      <c r="E120" s="23">
        <v>984</v>
      </c>
      <c r="F120" s="24" t="s">
        <v>67</v>
      </c>
      <c r="G120" s="7"/>
      <c r="H120" s="7"/>
      <c r="I120" s="25">
        <f>SUM(I121+I124+I126+I128)</f>
        <v>20620</v>
      </c>
    </row>
    <row r="121" spans="1:9" s="26" customFormat="1" ht="82.5" customHeight="1">
      <c r="A121" s="7" t="s">
        <v>68</v>
      </c>
      <c r="B121" s="62" t="s">
        <v>167</v>
      </c>
      <c r="C121" s="62"/>
      <c r="D121" s="62"/>
      <c r="E121" s="7">
        <v>984</v>
      </c>
      <c r="F121" s="5" t="s">
        <v>67</v>
      </c>
      <c r="G121" s="7">
        <v>4500000462</v>
      </c>
      <c r="H121" s="7"/>
      <c r="I121" s="8">
        <f>SUM(I122:I123)</f>
        <v>11864</v>
      </c>
    </row>
    <row r="122" spans="1:9" s="39" customFormat="1" ht="81.75" customHeight="1">
      <c r="A122" s="3" t="s">
        <v>69</v>
      </c>
      <c r="B122" s="46" t="s">
        <v>214</v>
      </c>
      <c r="C122" s="54"/>
      <c r="D122" s="55"/>
      <c r="E122" s="3">
        <v>984</v>
      </c>
      <c r="F122" s="4" t="s">
        <v>67</v>
      </c>
      <c r="G122" s="7">
        <v>4500000462</v>
      </c>
      <c r="H122" s="4" t="s">
        <v>144</v>
      </c>
      <c r="I122" s="6">
        <v>8358.5</v>
      </c>
    </row>
    <row r="123" spans="1:9" s="12" customFormat="1" ht="31.5" customHeight="1">
      <c r="A123" s="3" t="s">
        <v>118</v>
      </c>
      <c r="B123" s="46" t="s">
        <v>253</v>
      </c>
      <c r="C123" s="47"/>
      <c r="D123" s="48"/>
      <c r="E123" s="3">
        <v>984</v>
      </c>
      <c r="F123" s="4" t="s">
        <v>67</v>
      </c>
      <c r="G123" s="7">
        <v>4500000462</v>
      </c>
      <c r="H123" s="4" t="s">
        <v>141</v>
      </c>
      <c r="I123" s="6">
        <v>3505.5</v>
      </c>
    </row>
    <row r="124" spans="1:9" s="27" customFormat="1" ht="78.75" customHeight="1">
      <c r="A124" s="7" t="s">
        <v>70</v>
      </c>
      <c r="B124" s="62" t="s">
        <v>249</v>
      </c>
      <c r="C124" s="62"/>
      <c r="D124" s="62"/>
      <c r="E124" s="7">
        <v>984</v>
      </c>
      <c r="F124" s="5" t="s">
        <v>67</v>
      </c>
      <c r="G124" s="7">
        <v>7950000200</v>
      </c>
      <c r="H124" s="7"/>
      <c r="I124" s="8">
        <f>SUM(I125)</f>
        <v>5330</v>
      </c>
    </row>
    <row r="125" spans="1:9" s="27" customFormat="1" ht="32.25" customHeight="1">
      <c r="A125" s="3" t="s">
        <v>71</v>
      </c>
      <c r="B125" s="46" t="s">
        <v>253</v>
      </c>
      <c r="C125" s="47"/>
      <c r="D125" s="48"/>
      <c r="E125" s="3">
        <v>984</v>
      </c>
      <c r="F125" s="4" t="s">
        <v>67</v>
      </c>
      <c r="G125" s="7">
        <v>7950000200</v>
      </c>
      <c r="H125" s="3">
        <v>200</v>
      </c>
      <c r="I125" s="6">
        <v>5330</v>
      </c>
    </row>
    <row r="126" spans="1:9" ht="77.45" customHeight="1">
      <c r="A126" s="7" t="s">
        <v>72</v>
      </c>
      <c r="B126" s="43" t="s">
        <v>250</v>
      </c>
      <c r="C126" s="44"/>
      <c r="D126" s="45"/>
      <c r="E126" s="7">
        <v>984</v>
      </c>
      <c r="F126" s="5" t="s">
        <v>67</v>
      </c>
      <c r="G126" s="7">
        <v>7950000210</v>
      </c>
      <c r="H126" s="7"/>
      <c r="I126" s="8">
        <f>I127</f>
        <v>606</v>
      </c>
    </row>
    <row r="127" spans="1:9" s="27" customFormat="1" ht="30" customHeight="1">
      <c r="A127" s="3" t="s">
        <v>73</v>
      </c>
      <c r="B127" s="46" t="s">
        <v>253</v>
      </c>
      <c r="C127" s="47"/>
      <c r="D127" s="48"/>
      <c r="E127" s="3">
        <v>984</v>
      </c>
      <c r="F127" s="4" t="s">
        <v>67</v>
      </c>
      <c r="G127" s="7">
        <v>7950000210</v>
      </c>
      <c r="H127" s="3">
        <v>200</v>
      </c>
      <c r="I127" s="6">
        <v>606</v>
      </c>
    </row>
    <row r="128" spans="1:9" ht="73.150000000000006" customHeight="1">
      <c r="A128" s="7" t="s">
        <v>134</v>
      </c>
      <c r="B128" s="43" t="s">
        <v>248</v>
      </c>
      <c r="C128" s="44"/>
      <c r="D128" s="45"/>
      <c r="E128" s="7">
        <v>984</v>
      </c>
      <c r="F128" s="5" t="s">
        <v>67</v>
      </c>
      <c r="G128" s="7">
        <v>7950000560</v>
      </c>
      <c r="H128" s="7"/>
      <c r="I128" s="8">
        <f>SUM(I129)</f>
        <v>2820</v>
      </c>
    </row>
    <row r="129" spans="1:9" ht="32.25" customHeight="1">
      <c r="A129" s="3" t="s">
        <v>135</v>
      </c>
      <c r="B129" s="46" t="s">
        <v>253</v>
      </c>
      <c r="C129" s="47"/>
      <c r="D129" s="48"/>
      <c r="E129" s="3">
        <v>984</v>
      </c>
      <c r="F129" s="4" t="s">
        <v>67</v>
      </c>
      <c r="G129" s="7">
        <v>7950000560</v>
      </c>
      <c r="H129" s="3">
        <v>200</v>
      </c>
      <c r="I129" s="6">
        <v>2820</v>
      </c>
    </row>
    <row r="130" spans="1:9" s="27" customFormat="1" ht="18.75" customHeight="1">
      <c r="A130" s="20" t="s">
        <v>74</v>
      </c>
      <c r="B130" s="56" t="s">
        <v>75</v>
      </c>
      <c r="C130" s="57"/>
      <c r="D130" s="58"/>
      <c r="E130" s="20">
        <v>984</v>
      </c>
      <c r="F130" s="20">
        <v>1000</v>
      </c>
      <c r="G130" s="20"/>
      <c r="H130" s="20"/>
      <c r="I130" s="21">
        <f>SUM(I131+I134)</f>
        <v>23829.920000000002</v>
      </c>
    </row>
    <row r="131" spans="1:9" ht="19.5" customHeight="1">
      <c r="A131" s="23" t="s">
        <v>76</v>
      </c>
      <c r="B131" s="67" t="s">
        <v>97</v>
      </c>
      <c r="C131" s="68"/>
      <c r="D131" s="69"/>
      <c r="E131" s="23">
        <v>984</v>
      </c>
      <c r="F131" s="23">
        <v>1003</v>
      </c>
      <c r="G131" s="23"/>
      <c r="H131" s="23"/>
      <c r="I131" s="25">
        <f>I132</f>
        <v>955.3</v>
      </c>
    </row>
    <row r="132" spans="1:9" s="27" customFormat="1" ht="162.75" customHeight="1">
      <c r="A132" s="7" t="s">
        <v>78</v>
      </c>
      <c r="B132" s="59" t="s">
        <v>101</v>
      </c>
      <c r="C132" s="60"/>
      <c r="D132" s="61"/>
      <c r="E132" s="7">
        <v>984</v>
      </c>
      <c r="F132" s="7">
        <v>1003</v>
      </c>
      <c r="G132" s="7">
        <v>5050000230</v>
      </c>
      <c r="H132" s="7"/>
      <c r="I132" s="8">
        <f>I133</f>
        <v>955.3</v>
      </c>
    </row>
    <row r="133" spans="1:9" s="27" customFormat="1" ht="18.75" customHeight="1">
      <c r="A133" s="3" t="s">
        <v>79</v>
      </c>
      <c r="B133" s="50" t="s">
        <v>145</v>
      </c>
      <c r="C133" s="51"/>
      <c r="D133" s="52"/>
      <c r="E133" s="3">
        <v>984</v>
      </c>
      <c r="F133" s="3">
        <v>1003</v>
      </c>
      <c r="G133" s="7">
        <v>5050000230</v>
      </c>
      <c r="H133" s="4" t="s">
        <v>146</v>
      </c>
      <c r="I133" s="6">
        <v>955.3</v>
      </c>
    </row>
    <row r="134" spans="1:9" s="27" customFormat="1" ht="12.75" customHeight="1">
      <c r="A134" s="23" t="s">
        <v>105</v>
      </c>
      <c r="B134" s="63" t="s">
        <v>77</v>
      </c>
      <c r="C134" s="64"/>
      <c r="D134" s="65"/>
      <c r="E134" s="23">
        <v>984</v>
      </c>
      <c r="F134" s="23">
        <v>1004</v>
      </c>
      <c r="G134" s="7"/>
      <c r="H134" s="7"/>
      <c r="I134" s="25">
        <f>SUM(I135+I137)</f>
        <v>22874.620000000003</v>
      </c>
    </row>
    <row r="135" spans="1:9" s="27" customFormat="1" ht="80.25" customHeight="1">
      <c r="A135" s="7" t="s">
        <v>106</v>
      </c>
      <c r="B135" s="62" t="s">
        <v>212</v>
      </c>
      <c r="C135" s="62"/>
      <c r="D135" s="62"/>
      <c r="E135" s="7">
        <v>984</v>
      </c>
      <c r="F135" s="7">
        <v>1004</v>
      </c>
      <c r="G135" s="5" t="s">
        <v>203</v>
      </c>
      <c r="H135" s="7"/>
      <c r="I135" s="8">
        <f>I136</f>
        <v>15792.2</v>
      </c>
    </row>
    <row r="136" spans="1:9" ht="17.25" customHeight="1">
      <c r="A136" s="3" t="s">
        <v>107</v>
      </c>
      <c r="B136" s="50" t="s">
        <v>145</v>
      </c>
      <c r="C136" s="51"/>
      <c r="D136" s="52"/>
      <c r="E136" s="3">
        <v>984</v>
      </c>
      <c r="F136" s="3">
        <v>1004</v>
      </c>
      <c r="G136" s="5" t="s">
        <v>203</v>
      </c>
      <c r="H136" s="3">
        <v>300</v>
      </c>
      <c r="I136" s="6">
        <v>15792.2</v>
      </c>
    </row>
    <row r="137" spans="1:9" s="27" customFormat="1" ht="63" customHeight="1">
      <c r="A137" s="7" t="s">
        <v>108</v>
      </c>
      <c r="B137" s="62" t="s">
        <v>213</v>
      </c>
      <c r="C137" s="62"/>
      <c r="D137" s="62"/>
      <c r="E137" s="7">
        <v>984</v>
      </c>
      <c r="F137" s="7">
        <v>1004</v>
      </c>
      <c r="G137" s="5" t="s">
        <v>204</v>
      </c>
      <c r="H137" s="7"/>
      <c r="I137" s="8">
        <f>I138</f>
        <v>7082.42</v>
      </c>
    </row>
    <row r="138" spans="1:9" s="27" customFormat="1" ht="16.5" customHeight="1">
      <c r="A138" s="3" t="s">
        <v>109</v>
      </c>
      <c r="B138" s="50" t="s">
        <v>145</v>
      </c>
      <c r="C138" s="51"/>
      <c r="D138" s="52"/>
      <c r="E138" s="3">
        <v>984</v>
      </c>
      <c r="F138" s="3">
        <v>1004</v>
      </c>
      <c r="G138" s="5" t="s">
        <v>204</v>
      </c>
      <c r="H138" s="3">
        <v>300</v>
      </c>
      <c r="I138" s="6">
        <v>7082.42</v>
      </c>
    </row>
    <row r="139" spans="1:9" ht="18" customHeight="1">
      <c r="A139" s="20" t="s">
        <v>80</v>
      </c>
      <c r="B139" s="66" t="s">
        <v>81</v>
      </c>
      <c r="C139" s="66"/>
      <c r="D139" s="66"/>
      <c r="E139" s="20">
        <v>984</v>
      </c>
      <c r="F139" s="22" t="s">
        <v>82</v>
      </c>
      <c r="G139" s="20"/>
      <c r="H139" s="20"/>
      <c r="I139" s="21">
        <f>SUM(I140)</f>
        <v>17395.5</v>
      </c>
    </row>
    <row r="140" spans="1:9" ht="17.25" customHeight="1">
      <c r="A140" s="23" t="s">
        <v>83</v>
      </c>
      <c r="B140" s="81" t="s">
        <v>84</v>
      </c>
      <c r="C140" s="82"/>
      <c r="D140" s="83"/>
      <c r="E140" s="23">
        <v>984</v>
      </c>
      <c r="F140" s="24" t="s">
        <v>85</v>
      </c>
      <c r="G140" s="23"/>
      <c r="H140" s="23"/>
      <c r="I140" s="25">
        <f>SUM(I141)</f>
        <v>17395.5</v>
      </c>
    </row>
    <row r="141" spans="1:9" s="27" customFormat="1" ht="66" customHeight="1">
      <c r="A141" s="7" t="s">
        <v>86</v>
      </c>
      <c r="B141" s="78" t="s">
        <v>168</v>
      </c>
      <c r="C141" s="79"/>
      <c r="D141" s="80"/>
      <c r="E141" s="7">
        <v>984</v>
      </c>
      <c r="F141" s="5" t="s">
        <v>85</v>
      </c>
      <c r="G141" s="3">
        <v>4870000463</v>
      </c>
      <c r="H141" s="7"/>
      <c r="I141" s="8">
        <f>SUM(I142+I143)</f>
        <v>17395.5</v>
      </c>
    </row>
    <row r="142" spans="1:9" s="27" customFormat="1" ht="78.75" customHeight="1">
      <c r="A142" s="3" t="s">
        <v>87</v>
      </c>
      <c r="B142" s="46" t="s">
        <v>214</v>
      </c>
      <c r="C142" s="54"/>
      <c r="D142" s="55"/>
      <c r="E142" s="3">
        <v>984</v>
      </c>
      <c r="F142" s="4" t="s">
        <v>85</v>
      </c>
      <c r="G142" s="3">
        <v>4870000463</v>
      </c>
      <c r="H142" s="3">
        <v>100</v>
      </c>
      <c r="I142" s="6">
        <v>8919.4</v>
      </c>
    </row>
    <row r="143" spans="1:9" s="27" customFormat="1" ht="34.5" customHeight="1">
      <c r="A143" s="3" t="s">
        <v>178</v>
      </c>
      <c r="B143" s="46" t="s">
        <v>253</v>
      </c>
      <c r="C143" s="47"/>
      <c r="D143" s="48"/>
      <c r="E143" s="3">
        <v>984</v>
      </c>
      <c r="F143" s="4" t="s">
        <v>85</v>
      </c>
      <c r="G143" s="3">
        <v>4870000463</v>
      </c>
      <c r="H143" s="3">
        <v>200</v>
      </c>
      <c r="I143" s="6">
        <v>8476.1</v>
      </c>
    </row>
    <row r="144" spans="1:9" ht="15.75">
      <c r="A144" s="20" t="s">
        <v>88</v>
      </c>
      <c r="B144" s="72" t="s">
        <v>89</v>
      </c>
      <c r="C144" s="73"/>
      <c r="D144" s="74"/>
      <c r="E144" s="20">
        <v>984</v>
      </c>
      <c r="F144" s="20">
        <v>1200</v>
      </c>
      <c r="G144" s="20"/>
      <c r="H144" s="20"/>
      <c r="I144" s="21">
        <f>SUM(I145)</f>
        <v>2165.3000000000002</v>
      </c>
    </row>
    <row r="145" spans="1:9" ht="15" customHeight="1">
      <c r="A145" s="23" t="s">
        <v>90</v>
      </c>
      <c r="B145" s="75" t="s">
        <v>91</v>
      </c>
      <c r="C145" s="76"/>
      <c r="D145" s="77"/>
      <c r="E145" s="23">
        <v>984</v>
      </c>
      <c r="F145" s="24" t="s">
        <v>92</v>
      </c>
      <c r="G145" s="23"/>
      <c r="H145" s="7"/>
      <c r="I145" s="25">
        <f>SUM(I146)</f>
        <v>2165.3000000000002</v>
      </c>
    </row>
    <row r="146" spans="1:9" ht="69" customHeight="1">
      <c r="A146" s="5" t="s">
        <v>93</v>
      </c>
      <c r="B146" s="43" t="s">
        <v>205</v>
      </c>
      <c r="C146" s="44"/>
      <c r="D146" s="45"/>
      <c r="E146" s="7">
        <v>984</v>
      </c>
      <c r="F146" s="5" t="s">
        <v>92</v>
      </c>
      <c r="G146" s="5" t="s">
        <v>200</v>
      </c>
      <c r="H146" s="7"/>
      <c r="I146" s="8">
        <f>SUM(I147:I147)</f>
        <v>2165.3000000000002</v>
      </c>
    </row>
    <row r="147" spans="1:9" ht="33" customHeight="1">
      <c r="A147" s="3" t="s">
        <v>119</v>
      </c>
      <c r="B147" s="46" t="s">
        <v>253</v>
      </c>
      <c r="C147" s="47"/>
      <c r="D147" s="48"/>
      <c r="E147" s="3">
        <v>984</v>
      </c>
      <c r="F147" s="4" t="s">
        <v>92</v>
      </c>
      <c r="G147" s="5" t="s">
        <v>200</v>
      </c>
      <c r="H147" s="4" t="s">
        <v>141</v>
      </c>
      <c r="I147" s="6">
        <v>2165.3000000000002</v>
      </c>
    </row>
    <row r="148" spans="1:9">
      <c r="A148" s="71" t="s">
        <v>94</v>
      </c>
      <c r="B148" s="71"/>
      <c r="C148" s="71"/>
      <c r="D148" s="71"/>
      <c r="E148" s="71"/>
      <c r="F148" s="71"/>
      <c r="G148" s="71"/>
      <c r="H148" s="71"/>
      <c r="I148" s="21">
        <f>SUM(I10+I23)</f>
        <v>327519.32</v>
      </c>
    </row>
    <row r="149" spans="1:9">
      <c r="B149" s="49"/>
      <c r="C149" s="49"/>
    </row>
    <row r="150" spans="1:9">
      <c r="B150" s="70"/>
      <c r="C150" s="70"/>
      <c r="D150" s="49"/>
      <c r="E150" s="49"/>
      <c r="F150" s="49"/>
      <c r="G150" s="49"/>
      <c r="H150" s="49"/>
    </row>
    <row r="151" spans="1:9">
      <c r="B151" s="49"/>
      <c r="C151" s="49"/>
    </row>
    <row r="152" spans="1:9">
      <c r="B152" s="70"/>
      <c r="C152" s="70"/>
      <c r="D152" s="70"/>
      <c r="E152" s="70"/>
      <c r="F152" s="70"/>
      <c r="G152" s="70"/>
      <c r="H152" s="70"/>
    </row>
    <row r="153" spans="1:9">
      <c r="B153" s="49"/>
      <c r="C153" s="49"/>
    </row>
    <row r="154" spans="1:9">
      <c r="B154" s="49"/>
      <c r="C154" s="49"/>
      <c r="D154" s="40"/>
    </row>
    <row r="155" spans="1:9">
      <c r="B155" s="49"/>
      <c r="C155" s="49"/>
      <c r="D155" s="41"/>
    </row>
    <row r="156" spans="1:9">
      <c r="B156" s="49"/>
      <c r="C156" s="49"/>
      <c r="D156" s="41"/>
    </row>
    <row r="157" spans="1:9">
      <c r="B157" s="49"/>
      <c r="C157" s="49"/>
      <c r="D157" s="41"/>
    </row>
    <row r="158" spans="1:9">
      <c r="B158" s="49"/>
      <c r="C158" s="49"/>
    </row>
    <row r="159" spans="1:9">
      <c r="B159" s="49"/>
      <c r="C159" s="49"/>
    </row>
    <row r="160" spans="1:9">
      <c r="B160" s="49"/>
      <c r="C160" s="49"/>
    </row>
    <row r="161" spans="2:3">
      <c r="B161" s="49"/>
      <c r="C161" s="49"/>
    </row>
    <row r="162" spans="2:3">
      <c r="B162" s="49"/>
      <c r="C162" s="49"/>
    </row>
    <row r="163" spans="2:3">
      <c r="B163" s="49"/>
      <c r="C163" s="49"/>
    </row>
    <row r="164" spans="2:3">
      <c r="B164" s="49"/>
      <c r="C164" s="49"/>
    </row>
  </sheetData>
  <mergeCells count="165">
    <mergeCell ref="B31:D31"/>
    <mergeCell ref="B32:D32"/>
    <mergeCell ref="B92:D92"/>
    <mergeCell ref="B111:D111"/>
    <mergeCell ref="B112:D112"/>
    <mergeCell ref="B68:D68"/>
    <mergeCell ref="B67:D67"/>
    <mergeCell ref="B64:D64"/>
    <mergeCell ref="B62:D62"/>
    <mergeCell ref="B65:D65"/>
    <mergeCell ref="B63:D63"/>
    <mergeCell ref="B60:D60"/>
    <mergeCell ref="B41:D41"/>
    <mergeCell ref="B42:D42"/>
    <mergeCell ref="B55:D55"/>
    <mergeCell ref="B56:D56"/>
    <mergeCell ref="B47:D47"/>
    <mergeCell ref="B48:D48"/>
    <mergeCell ref="B49:D49"/>
    <mergeCell ref="B50:D50"/>
    <mergeCell ref="B39:D39"/>
    <mergeCell ref="B35:D35"/>
    <mergeCell ref="B36:D36"/>
    <mergeCell ref="B38:D38"/>
    <mergeCell ref="B57:D57"/>
    <mergeCell ref="B58:D58"/>
    <mergeCell ref="B59:D59"/>
    <mergeCell ref="B37:D37"/>
    <mergeCell ref="B81:D81"/>
    <mergeCell ref="B66:D66"/>
    <mergeCell ref="B61:D61"/>
    <mergeCell ref="B69:D69"/>
    <mergeCell ref="B40:D40"/>
    <mergeCell ref="B51:D51"/>
    <mergeCell ref="B52:D52"/>
    <mergeCell ref="B53:D53"/>
    <mergeCell ref="B54:D54"/>
    <mergeCell ref="B43:D43"/>
    <mergeCell ref="B44:D44"/>
    <mergeCell ref="B45:D45"/>
    <mergeCell ref="B46:D46"/>
    <mergeCell ref="B80:D80"/>
    <mergeCell ref="B78:D78"/>
    <mergeCell ref="B79:D79"/>
    <mergeCell ref="B96:D96"/>
    <mergeCell ref="B82:D82"/>
    <mergeCell ref="B87:D87"/>
    <mergeCell ref="B89:D89"/>
    <mergeCell ref="B90:D90"/>
    <mergeCell ref="B93:D93"/>
    <mergeCell ref="B70:D70"/>
    <mergeCell ref="B83:D83"/>
    <mergeCell ref="B84:D84"/>
    <mergeCell ref="B95:D95"/>
    <mergeCell ref="B71:D71"/>
    <mergeCell ref="B94:D94"/>
    <mergeCell ref="B88:D88"/>
    <mergeCell ref="B85:D85"/>
    <mergeCell ref="B86:D86"/>
    <mergeCell ref="B91:D91"/>
    <mergeCell ref="B74:D74"/>
    <mergeCell ref="B75:D75"/>
    <mergeCell ref="B76:D76"/>
    <mergeCell ref="B77:D77"/>
    <mergeCell ref="B72:D72"/>
    <mergeCell ref="B73:D73"/>
    <mergeCell ref="B24:D24"/>
    <mergeCell ref="A8:A9"/>
    <mergeCell ref="B8:D9"/>
    <mergeCell ref="E8:H8"/>
    <mergeCell ref="A5:H5"/>
    <mergeCell ref="B10:D10"/>
    <mergeCell ref="B23:D23"/>
    <mergeCell ref="B26:D26"/>
    <mergeCell ref="B30:D30"/>
    <mergeCell ref="B25:D25"/>
    <mergeCell ref="B29:D29"/>
    <mergeCell ref="B28:D28"/>
    <mergeCell ref="B19:D19"/>
    <mergeCell ref="B18:D18"/>
    <mergeCell ref="B27:D27"/>
    <mergeCell ref="E1:H1"/>
    <mergeCell ref="C2:H2"/>
    <mergeCell ref="B11:D11"/>
    <mergeCell ref="B22:D22"/>
    <mergeCell ref="B12:D12"/>
    <mergeCell ref="B13:D13"/>
    <mergeCell ref="B15:D15"/>
    <mergeCell ref="B16:D16"/>
    <mergeCell ref="B17:D17"/>
    <mergeCell ref="B20:D20"/>
    <mergeCell ref="B21:D21"/>
    <mergeCell ref="D6:G6"/>
    <mergeCell ref="B14:D14"/>
    <mergeCell ref="C3:I3"/>
    <mergeCell ref="A4:H4"/>
    <mergeCell ref="I8:I9"/>
    <mergeCell ref="B108:D108"/>
    <mergeCell ref="B109:D109"/>
    <mergeCell ref="B102:D102"/>
    <mergeCell ref="B116:D116"/>
    <mergeCell ref="B117:D117"/>
    <mergeCell ref="B118:D118"/>
    <mergeCell ref="B97:D97"/>
    <mergeCell ref="B103:D103"/>
    <mergeCell ref="B105:D105"/>
    <mergeCell ref="B110:D110"/>
    <mergeCell ref="B115:D115"/>
    <mergeCell ref="B104:D104"/>
    <mergeCell ref="B106:D106"/>
    <mergeCell ref="B107:D107"/>
    <mergeCell ref="B98:D98"/>
    <mergeCell ref="B113:D113"/>
    <mergeCell ref="B114:D114"/>
    <mergeCell ref="B99:D99"/>
    <mergeCell ref="B100:D100"/>
    <mergeCell ref="B101:D101"/>
    <mergeCell ref="B119:D119"/>
    <mergeCell ref="B135:D135"/>
    <mergeCell ref="B121:D121"/>
    <mergeCell ref="B136:D136"/>
    <mergeCell ref="B123:D123"/>
    <mergeCell ref="B141:D141"/>
    <mergeCell ref="B127:D127"/>
    <mergeCell ref="B126:D126"/>
    <mergeCell ref="B143:D143"/>
    <mergeCell ref="B140:D140"/>
    <mergeCell ref="B125:D125"/>
    <mergeCell ref="B124:D124"/>
    <mergeCell ref="B155:C155"/>
    <mergeCell ref="B159:C159"/>
    <mergeCell ref="B160:C160"/>
    <mergeCell ref="B150:H150"/>
    <mergeCell ref="B151:C151"/>
    <mergeCell ref="B149:C149"/>
    <mergeCell ref="B152:H152"/>
    <mergeCell ref="A148:H148"/>
    <mergeCell ref="B133:D133"/>
    <mergeCell ref="B146:D146"/>
    <mergeCell ref="B144:D144"/>
    <mergeCell ref="B145:D145"/>
    <mergeCell ref="B33:D33"/>
    <mergeCell ref="B34:D34"/>
    <mergeCell ref="B164:C164"/>
    <mergeCell ref="B156:C156"/>
    <mergeCell ref="B157:C157"/>
    <mergeCell ref="B162:C162"/>
    <mergeCell ref="B163:C163"/>
    <mergeCell ref="B138:D138"/>
    <mergeCell ref="B120:D120"/>
    <mergeCell ref="B122:D122"/>
    <mergeCell ref="B130:D130"/>
    <mergeCell ref="B132:D132"/>
    <mergeCell ref="B137:D137"/>
    <mergeCell ref="B134:D134"/>
    <mergeCell ref="B153:C153"/>
    <mergeCell ref="B139:D139"/>
    <mergeCell ref="B154:C154"/>
    <mergeCell ref="B131:D131"/>
    <mergeCell ref="B142:D142"/>
    <mergeCell ref="B128:D128"/>
    <mergeCell ref="B129:D129"/>
    <mergeCell ref="B147:D147"/>
    <mergeCell ref="B161:C161"/>
    <mergeCell ref="B158:C158"/>
  </mergeCells>
  <phoneticPr fontId="0" type="noConversion"/>
  <pageMargins left="0.19685039370078741" right="0.19685039370078741" top="0" bottom="0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8" sqref="H8"/>
    </sheetView>
  </sheetViews>
  <sheetFormatPr defaultColWidth="9.140625" defaultRowHeight="15"/>
  <cols>
    <col min="1" max="16384" width="9.140625" style="1"/>
  </cols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 по ВР</vt:lpstr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2016-12-15T11:17:25Z</cp:lastPrinted>
  <dcterms:created xsi:type="dcterms:W3CDTF">2011-06-28T07:51:13Z</dcterms:created>
  <dcterms:modified xsi:type="dcterms:W3CDTF">2016-12-20T08:04:18Z</dcterms:modified>
</cp:coreProperties>
</file>